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672" activeTab="0"/>
  </bookViews>
  <sheets>
    <sheet name="Владельцы" sheetId="1" r:id="rId1"/>
    <sheet name="СЧА" sheetId="2" r:id="rId2"/>
    <sheet name="Изменение" sheetId="3" r:id="rId3"/>
    <sheet name="ССА" sheetId="4" r:id="rId4"/>
    <sheet name="Прирост" sheetId="5" r:id="rId5"/>
    <sheet name="Несоблюдение" sheetId="6" r:id="rId6"/>
    <sheet name="Баланс" sheetId="7" r:id="rId7"/>
  </sheets>
  <definedNames/>
  <calcPr fullCalcOnLoad="1" refMode="R1C1"/>
</workbook>
</file>

<file path=xl/sharedStrings.xml><?xml version="1.0" encoding="utf-8"?>
<sst xmlns="http://schemas.openxmlformats.org/spreadsheetml/2006/main" count="779" uniqueCount="351">
  <si>
    <t>Приложение 1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</si>
  <si>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</si>
  <si>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</si>
  <si>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</si>
  <si>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</si>
  <si>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</si>
  <si>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Баланс имущества,</t>
  </si>
  <si>
    <t>Открытый паевой инвестиционный фонд акций "ПРОМСВЯЗЬ-АКЦИИ"</t>
  </si>
  <si>
    <t>под управлением Общество с ограниченной ответственностью "Управляющая компания ПРОМСВЯЗЬ"</t>
  </si>
  <si>
    <t xml:space="preserve">Правила доверительного управления паевым инвестиционным фондом № 0336-76034510 зарегистрированы 31.12.2006 ФСФР </t>
  </si>
  <si>
    <t>(в тыс. руб.)</t>
  </si>
  <si>
    <t>Имущество (обязательство)</t>
  </si>
  <si>
    <t>Код стр.</t>
  </si>
  <si>
    <t>На начало года</t>
  </si>
  <si>
    <t>На конец отчетного периода</t>
  </si>
  <si>
    <t>в том числе:</t>
  </si>
  <si>
    <t xml:space="preserve">  - в рублях</t>
  </si>
  <si>
    <t xml:space="preserve">  - в иностранной валюте</t>
  </si>
  <si>
    <t>-</t>
  </si>
  <si>
    <t>Денежные средства в банковских вкладах, всего</t>
  </si>
  <si>
    <t>Ценные бумаги российских эмитентов, имеющие признаваемую котировку, всего</t>
  </si>
  <si>
    <t xml:space="preserve">  - акции</t>
  </si>
  <si>
    <t xml:space="preserve">  - облигации</t>
  </si>
  <si>
    <t>Ценные бумаги российских эмитентов, не имеющие признаваемую котировку, всего</t>
  </si>
  <si>
    <t xml:space="preserve">  - векселя</t>
  </si>
  <si>
    <t xml:space="preserve">  - иные ценные бумаги</t>
  </si>
  <si>
    <t>Дебиторская задолженность</t>
  </si>
  <si>
    <t>- средства, переданные профессиональным участникам рынка ценных бумаг</t>
  </si>
  <si>
    <t>- дебиторская задолженность по сделкам купли-продажи имущества</t>
  </si>
  <si>
    <t>- дебиторская задолженность по процентному (купонному) доходу по банковским вкладам и ценным бумагам</t>
  </si>
  <si>
    <t>- прочая дебиторская задолженность</t>
  </si>
  <si>
    <t>Инвестиционные паи паевых инвестиционных фондов</t>
  </si>
  <si>
    <t>Ценные бумаги иностранных эмитентов - всего</t>
  </si>
  <si>
    <t xml:space="preserve">  - ценные бумаги иностранных государств</t>
  </si>
  <si>
    <t xml:space="preserve">  - ценные бумаги международных финансовых организаций</t>
  </si>
  <si>
    <t xml:space="preserve">  - акции иностранных акционерных обществ</t>
  </si>
  <si>
    <t xml:space="preserve">  - облигации иностранных коммерческих организаций</t>
  </si>
  <si>
    <t>Доли в российских обществах с ограниченной ответственностью</t>
  </si>
  <si>
    <t>Доходные вложения в материальные ценности,          всего</t>
  </si>
  <si>
    <t xml:space="preserve">  - объекты недвижимого имущества, кроме строящихся и реконструируемых объектов </t>
  </si>
  <si>
    <t xml:space="preserve">  - строящиеся и реконструируемые объекты недвижимого имущества</t>
  </si>
  <si>
    <t xml:space="preserve">  - имущественные права на недвижимое имущество</t>
  </si>
  <si>
    <t xml:space="preserve">  - проектно-сметная документация</t>
  </si>
  <si>
    <t>- прочее имущество</t>
  </si>
  <si>
    <t>Итого имущество: (строки 010 + 020 + 030 + 040 + 050 + 060 + 070 + 080 + 090)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</si>
  <si>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</si>
  <si>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</si>
  <si>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>Резервы на выплату вознаграждений</t>
  </si>
  <si>
    <t>Инвестиционные паи</t>
  </si>
  <si>
    <t>Итого обязательства: (строки 110 + 120 + 130)</t>
  </si>
  <si>
    <t>Генеральный директор</t>
  </si>
  <si>
    <t>Приложение 2</t>
  </si>
  <si>
    <t>Отчет</t>
  </si>
  <si>
    <t>Наименование показателя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</si>
  <si>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</si>
  <si>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</si>
  <si>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</si>
  <si>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</si>
  <si>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</si>
  <si>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</si>
  <si>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</si>
  <si>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Выручка от продажи иного имущества</t>
  </si>
  <si>
    <t>Расходы, связанные с продажей иного имущества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</si>
  <si>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</si>
  <si>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</si>
  <si>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</si>
  <si>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</si>
  <si>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</si>
  <si>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том числе</t>
  </si>
  <si>
    <t>- акции</t>
  </si>
  <si>
    <t>- облигации</t>
  </si>
  <si>
    <t>- инвестиционные паи</t>
  </si>
  <si>
    <t>- векселя</t>
  </si>
  <si>
    <t>- иные ценные бумаги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</si>
  <si>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</si>
  <si>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</si>
  <si>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</si>
  <si>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</si>
  <si>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</si>
  <si>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Приложение 4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</si>
  <si>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</si>
  <si>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</si>
  <si>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</si>
  <si>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 xml:space="preserve">Открытый паевой инвестиционный фонд акций "ПРОМСВЯЗЬ-АКЦИИ" </t>
  </si>
  <si>
    <t>(полное фирменное наименование акционерного инвестиционного фонда или тип и название паевого инвестиционного фонда)</t>
  </si>
  <si>
    <t>Полное фирменное наименование</t>
  </si>
  <si>
    <t>управляющей компании</t>
  </si>
  <si>
    <t>Общество с ограниченной ответственностью "Управляющая компания ПРОМСВЯЗЬ"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</si>
  <si>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</si>
  <si>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</si>
  <si>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(тыс. рублей)</t>
  </si>
  <si>
    <t>Доля в стоимости активов (процентов)</t>
  </si>
  <si>
    <t>Дата приобре-тения</t>
  </si>
  <si>
    <t>Дата отчуждения (предполагаемого отчуждения)</t>
  </si>
  <si>
    <t>2. Несоблюдение требований к структуре активов</t>
  </si>
  <si>
    <t>2.1. Несоблюдение ограничений, установленных в процентах 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</si>
  <si>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</si>
  <si>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</si>
  <si>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
(тыс. рублей)</t>
  </si>
  <si>
    <t>Факт.
доля в стоимости активов (процен-тов)</t>
  </si>
  <si>
    <t>Доля в стоимости активов в соответствии с инвестици-онной декларацией (процентов)</t>
  </si>
  <si>
    <t>Дата возникно-вения нарушения или несоответ-ствия</t>
  </si>
  <si>
    <t>Дата устранения нарушения или несоответ-ствия</t>
  </si>
  <si>
    <t>Факт.
доля от количества размещен-ных (выданных) ценных бумаг (процентов)</t>
  </si>
  <si>
    <t>Доля от количества размещенных (выданных) ценных бумаг в соответст-вии с инвес-тиционной декларацией (процентов)</t>
  </si>
  <si>
    <t>Генеральный директор ООО "УК ПРОМСВЯЗЬ"</t>
  </si>
  <si>
    <t>(должность)</t>
  </si>
  <si>
    <t>(подпись)</t>
  </si>
  <si>
    <t>(И.О. Фамилия)</t>
  </si>
  <si>
    <t>Е.Ю. Петрова</t>
  </si>
  <si>
    <t>Приложение 3</t>
  </si>
  <si>
    <t>Справка</t>
  </si>
  <si>
    <t>Вид активов</t>
  </si>
  <si>
    <t>Сумма денежных средств или стоимость иного имущества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</si>
  <si>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</si>
  <si>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</si>
  <si>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Денежные средства на банковских счетах, всего</t>
  </si>
  <si>
    <t>х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</si>
  <si>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</si>
  <si>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бумаг:</t>
  </si>
  <si>
    <t>включая</t>
  </si>
  <si>
    <t xml:space="preserve"> - государственные ценные бумаги Российской Федерации</t>
  </si>
  <si>
    <t xml:space="preserve"> 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</si>
  <si>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</si>
  <si>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</si>
  <si>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 инвестиционных фондов</t>
  </si>
  <si>
    <t>- обыкновенные акции акционерных инвестиционных фондов</t>
  </si>
  <si>
    <t>- привилегированные акции открытых акционерных обществ</t>
  </si>
  <si>
    <t>- инвестиционные паи паевых инвестиционных фондов</t>
  </si>
  <si>
    <t>ценные бумаги российских эмитентов, не включенные в котировальные списки организаторов торговли на рынке ценных бумаг:</t>
  </si>
  <si>
    <t>- обыкновенные акции закрытых акционерных обществ</t>
  </si>
  <si>
    <t>Ценные бумаги иностранных эмитентов, всего</t>
  </si>
  <si>
    <t>- ценные бумаги иностранных государств</t>
  </si>
  <si>
    <t>- ценные бумаги международных финансовых организаций</t>
  </si>
  <si>
    <t>- облигации иностранных коммерческих организаций</t>
  </si>
  <si>
    <t>- акции иностранных акционерных обществ</t>
  </si>
  <si>
    <t>Итого активов: (строки 100 + 200 + 300 + 400 + 500 + 600 + 700 + 800 + 900 + 1000 + 1100 + 1200)</t>
  </si>
  <si>
    <t>ОТЧЕТ</t>
  </si>
  <si>
    <t>об изменении стоимости чистых активов паевого инвестиционного фонда</t>
  </si>
  <si>
    <t>(руб.)</t>
  </si>
  <si>
    <t>Причина изменения стоимости чистых активов</t>
  </si>
  <si>
    <t>Код строки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</si>
  <si>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</si>
  <si>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</si>
  <si>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</si>
  <si>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 акционерного инвестиционного фонда (погашение инвестиционных паев паевого инвестиционного фонда)</t>
  </si>
  <si>
    <t>Обмен инвестиционных паев данного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</si>
  <si>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</si>
  <si>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</si>
  <si>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</si>
  <si>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Стоимость чистых активов на конец отчетного периода: (строки 010 + 020 - 030 - 040 + 050 - 060 +(-) 070)</t>
  </si>
  <si>
    <t>СПРАВКА</t>
  </si>
  <si>
    <t>О СТОИМОСТИ ЧИСТЫХ АКТИВОВ</t>
  </si>
  <si>
    <t>ПАЕВОГО ИНВЕСТИЦИОННОГО ФОНДА</t>
  </si>
  <si>
    <t>Местоположение УК: 107076, Москва г, Стромынка ул, дом № 18, корпус 27  .</t>
  </si>
  <si>
    <t>Вид имущества</t>
  </si>
  <si>
    <t>Активы:</t>
  </si>
  <si>
    <t xml:space="preserve">Государственные ценные бумаги Российской Федерации 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</si>
  <si>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</si>
  <si>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</si>
  <si>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</si>
  <si>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</si>
  <si>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 xml:space="preserve">  - облигации с ипотечным покрытием</t>
  </si>
  <si>
    <t xml:space="preserve">  - ипотечные сертификаты участия</t>
  </si>
  <si>
    <t>Векселя, выданные российскими хозяйственными обществами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</si>
  <si>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</si>
  <si>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</si>
  <si>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 xml:space="preserve">  - объекты незавершенного строительства</t>
  </si>
  <si>
    <t xml:space="preserve">  - право аренды недвижимого имущества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</si>
  <si>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</si>
  <si>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</si>
  <si>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инв-го фонда или активы паевого инв-го фонда</t>
  </si>
  <si>
    <t>Проектно-сметная документация</t>
  </si>
  <si>
    <t>Иное имущество</t>
  </si>
  <si>
    <t xml:space="preserve">  - средства, находящиеся у профессиональных участников рынка ценных бумаг</t>
  </si>
  <si>
    <t xml:space="preserve">  - дебиторская задолженность по сделкам купли-продажи имущества</t>
  </si>
  <si>
    <t xml:space="preserve">  - прочая дебиторская задолженность</t>
  </si>
  <si>
    <t>Итого сумма активов: (строки 010 + 020 + 030 + 040 + 050 + 060 + 070 + 080 + 090 + 100 + 110 + 120 + 130 + 140 + 150 + 160 + 170 + 180 + 190 + 200 + 210 + 220 + 230 + 240 + 250 + 260)</t>
  </si>
  <si>
    <t>Обязательства:</t>
  </si>
  <si>
    <t>Резерв предстоящих расходов на выплату вознаграждения</t>
  </si>
  <si>
    <t>Итого сумма обязательств: (строки 300 + 310 + 320)</t>
  </si>
  <si>
    <t>Стоимость чистых активов: (строка 270 - строка 330)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</si>
  <si>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</si>
  <si>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</si>
  <si>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Приложение 6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</si>
  <si>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</si>
  <si>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</si>
  <si>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</si>
  <si>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>из них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</si>
  <si>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</si>
  <si>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</si>
  <si>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</si>
  <si>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</si>
  <si>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</si>
  <si>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</si>
  <si>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</si>
  <si>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</si>
  <si>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</si>
  <si>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</si>
  <si>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</si>
  <si>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Начальник отдела внутреннего учета</t>
  </si>
  <si>
    <t>___________________________  Петрова Е.Ю.</t>
  </si>
  <si>
    <t>1</t>
  </si>
  <si>
    <t>2</t>
  </si>
  <si>
    <t>3</t>
  </si>
  <si>
    <t>4</t>
  </si>
  <si>
    <t>100</t>
  </si>
  <si>
    <t>110</t>
  </si>
  <si>
    <t>120</t>
  </si>
  <si>
    <t>200</t>
  </si>
  <si>
    <t>210</t>
  </si>
  <si>
    <t>220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</si>
  <si>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</si>
  <si>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</si>
  <si>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</si>
  <si>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</si>
  <si>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</si>
  <si>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</si>
  <si>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</si>
  <si>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</si>
  <si>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</si>
  <si>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130</t>
  </si>
  <si>
    <t>140</t>
  </si>
  <si>
    <t>Лицензия ФКЦБ России № 21-000-1-00096 от 20.12.2002.</t>
  </si>
  <si>
    <t>Лицензия ФКЦБ России № 21-000-1-00096 от 20.12.2002. Местоположение УК: 107076, Москва г, Стромынка ул, дом № 18, корпус 27  .</t>
  </si>
  <si>
    <t>150</t>
  </si>
  <si>
    <t>160</t>
  </si>
  <si>
    <t>170</t>
  </si>
  <si>
    <t>171</t>
  </si>
  <si>
    <t>180</t>
  </si>
  <si>
    <t>190</t>
  </si>
  <si>
    <t>Открытый паевый инвестиционный фонд акций "ПРОМСВЯЗЬ-АКЦИИ"</t>
  </si>
  <si>
    <t>Лицензия ФКЦБ России № 21-000-1-00096 от 20,12,2002, Место нахождения управляющей компании: 107076, Москва г, Стромынка ул, дом № 18, корпус 27  ,</t>
  </si>
  <si>
    <t>(в тыс, руб,)</t>
  </si>
  <si>
    <t>5</t>
  </si>
  <si>
    <t>Уполномоченный представитель ЗАО "ПРСД"</t>
  </si>
  <si>
    <t xml:space="preserve">___________________________ </t>
  </si>
  <si>
    <t>Результат от продажи недвижимого имущества или передачи имущественных прав на недвижимое имущество (040 - 050)</t>
  </si>
  <si>
    <t>Результат от продажи иного имущества (070 - 080)</t>
  </si>
  <si>
    <t>141</t>
  </si>
  <si>
    <t>142</t>
  </si>
  <si>
    <t>143</t>
  </si>
  <si>
    <t>Прирост (+) или уменьшение (-) стоимости ценных бумаг, не имеющих признаваемой котировки, всего</t>
  </si>
  <si>
    <t>151</t>
  </si>
  <si>
    <t>152</t>
  </si>
  <si>
    <t>153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</si>
  <si>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</si>
  <si>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</si>
  <si>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</si>
  <si>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Уменьшение имущества, составляющего паевой инвестиционный фонд, в результате погашения или обмена инвестиционных паев</t>
  </si>
  <si>
    <t>______________________  Петрова Е.Ю.</t>
  </si>
  <si>
    <t>_________________________  Петрова Е.Ю.</t>
  </si>
  <si>
    <t>___________________________  Рыбаков А.В.</t>
  </si>
  <si>
    <t>_______________________  Рыбаков А.В.</t>
  </si>
  <si>
    <t>_________________________ Рыбаков А.В.</t>
  </si>
  <si>
    <t>А.В. Рыбаков</t>
  </si>
  <si>
    <t>Главный бухгалтер</t>
  </si>
  <si>
    <t xml:space="preserve"> Стародубцева О.Ю.</t>
  </si>
  <si>
    <t xml:space="preserve"> </t>
  </si>
  <si>
    <t>Акция обыкновенная, Газпром, рег. номер 1-02-00028-A</t>
  </si>
  <si>
    <t>Акция обыкновенная, ГМК "Норильский никель, рег. номер 1-01-40155-F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</si>
  <si>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недвиж. имущества и права залогодержателя по договорам залога имущественных прав по указ-м договорам</t>
  </si>
  <si>
    <t>Лицензия ФКЦБ России № 21-000-1-00096 от 20.12.2002. Местоположение УК:107076, Москва г, Стромынка ул, дом № 18, корпус 27  .</t>
  </si>
  <si>
    <t>Акция обыкновенная, Э.ОН Россия , рег. номер 1-02-65104-D</t>
  </si>
  <si>
    <t>Акция обыкновенная, Магнит, рег. номер 1-01-60525-P</t>
  </si>
  <si>
    <t>Акция обыкновенная, ЛУКОЙЛ, рег. номер 1-01-00077-A</t>
  </si>
  <si>
    <t>Акция обыкновенная, Сбербанк, рег. номер 10301481B</t>
  </si>
  <si>
    <t>Акция привилегированная, Ростелеком, рег. номер 2-01-00124-A</t>
  </si>
  <si>
    <t>Превышение нормативного процентного значения, установленного для оценочной стоимости ценных бумаг одного эмитента, входящих в имущество Фонда</t>
  </si>
  <si>
    <t xml:space="preserve">Правила доверительного управления паевым инвестиционным фондом № 0336-76034510 зарегистрированы 23.03.2005 ФСФР </t>
  </si>
  <si>
    <t xml:space="preserve">Правила доверительного управления паевым инвестиционным фондом № 0336-76034510 зарегистрированы 23.05.2005 ФСФР </t>
  </si>
  <si>
    <t>Акция обыкновенная, Северсталь, рег. номер 1-02-00143-A</t>
  </si>
  <si>
    <t>36 952 138,80</t>
  </si>
  <si>
    <t>35 854,22</t>
  </si>
  <si>
    <t>2 150,41</t>
  </si>
  <si>
    <t>2 655,32</t>
  </si>
  <si>
    <t>2 632,08</t>
  </si>
  <si>
    <t>5 240,94</t>
  </si>
  <si>
    <t>37 582,34</t>
  </si>
  <si>
    <t>5 062,40</t>
  </si>
  <si>
    <t>5 143,00</t>
  </si>
  <si>
    <t>1 547,50</t>
  </si>
  <si>
    <t>Имущество, составляющее паевой инвестиционный фонд</t>
  </si>
  <si>
    <t>ОАО "ПРОМСВЯЗЬБАНК" расчетный счет: 40701810210120016111</t>
  </si>
  <si>
    <t>Доли в уставных капиталах российских обществ с ограниченной ответственностью</t>
  </si>
  <si>
    <t>Недвижимое имущество</t>
  </si>
  <si>
    <t>Имущественные права на недвижимое имущество</t>
  </si>
  <si>
    <t>Строящиеся и реконструируемые объекты недвижимого имущества</t>
  </si>
  <si>
    <t>Иные доходные вложения в материальные ценности</t>
  </si>
  <si>
    <t>(Рублей)</t>
  </si>
  <si>
    <t>Денежные средства на счетах - всего, в том числе:</t>
  </si>
  <si>
    <t>Денежные средства во вкладах - всего, в том числе:</t>
  </si>
  <si>
    <t>Ипотечные ценные бумаги - всего, в том числе:</t>
  </si>
  <si>
    <t>Ценные бумаги иностранных эмитентов - всего, в том числе:</t>
  </si>
  <si>
    <t>Недвижимое имущество, находящееся на территории Российской Федерации -всего, в том числе:</t>
  </si>
  <si>
    <t>Недвижимое имущество, находящееся на территории иностранных государств -всего, в том числе:</t>
  </si>
  <si>
    <t>Имущественные права на недвиж. имущество, находящееся на территории Российской Федерации -всего, в том числе:</t>
  </si>
  <si>
    <t>Имущественные права на недвиж. имущество, находящееся на территории иностранных государств -всего, в том числе: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</si>
  <si>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инвестиционного фонда или активы паевого инвестиционного фонда</t>
  </si>
  <si>
    <t>Дебиторская задолженность -всего, в том числе:</t>
  </si>
  <si>
    <t>- дебиторская задолженность по процентному (купонному) доходу по денежным средствам на счетах и  во вкладах, а также по ценным бумагам</t>
  </si>
  <si>
    <t>Резерв для возмещения предстоящих расходов, связанных с доверительным управлением открытым паевым инвестиционным фондом</t>
  </si>
  <si>
    <t xml:space="preserve">СБЕРБАНК РОССИИ О рег. №10301481В - 15,30%               </t>
  </si>
  <si>
    <t>26.05.2014</t>
  </si>
  <si>
    <t>29.05.2014</t>
  </si>
  <si>
    <t>Дата определения стоимости чистых активов 30.09.2014 (по состоянию на 23:59 МСК)</t>
  </si>
  <si>
    <t>Сумма (оценочная стоимость) на 30.09.2014 (указывается текущая дата составления справки)</t>
  </si>
  <si>
    <t>Сумма (оценочная стоимость) на 29.09.2014 (указывается предыдущая дата составления справки)</t>
  </si>
  <si>
    <t>600 311.88</t>
  </si>
  <si>
    <t>321 229.28</t>
  </si>
  <si>
    <t>32 587 493.92</t>
  </si>
  <si>
    <t>34 106 579.50</t>
  </si>
  <si>
    <t>1 994 577.09</t>
  </si>
  <si>
    <t>672 899.19</t>
  </si>
  <si>
    <t>35 182 382.89</t>
  </si>
  <si>
    <t>35 100 707.97</t>
  </si>
  <si>
    <t>125 235.32</t>
  </si>
  <si>
    <t>5 382.80</t>
  </si>
  <si>
    <t>218 830.03</t>
  </si>
  <si>
    <t>333 739.74</t>
  </si>
  <si>
    <t>344 065.35</t>
  </si>
  <si>
    <t>339 122.54</t>
  </si>
  <si>
    <t>34 838 317.54</t>
  </si>
  <si>
    <t>34 761 585.43</t>
  </si>
  <si>
    <t>2 752.12</t>
  </si>
  <si>
    <t>2 765.81</t>
  </si>
  <si>
    <t>4 578 286,00</t>
  </si>
  <si>
    <t>8 856 012,85</t>
  </si>
  <si>
    <t>2 163 905,59</t>
  </si>
  <si>
    <t>34 838 317,54</t>
  </si>
  <si>
    <t>на 30.09.2014г.</t>
  </si>
  <si>
    <t>о приросте (об уменьшении) стоимости имущества на  30.09.2014г.</t>
  </si>
  <si>
    <t>Справка о несоблюдении требований к составу и структуре активов на 30.09.2014г.</t>
  </si>
  <si>
    <t>Акция обыкновенная, Мобильные ТелеСистемы, рег. номер 1-01-04715-A</t>
  </si>
  <si>
    <t>Акция привилегированная, Татнефть, рег. номер 2-03-00161-А</t>
  </si>
  <si>
    <t xml:space="preserve"> о стоимости активов на 30.09.2014г.</t>
  </si>
  <si>
    <t>32 587,49</t>
  </si>
  <si>
    <t>1 833,31</t>
  </si>
  <si>
    <t>3 420,25</t>
  </si>
  <si>
    <t>3 048,84</t>
  </si>
  <si>
    <t>5 044,58</t>
  </si>
  <si>
    <t>4 890,44</t>
  </si>
  <si>
    <t>3 490,83</t>
  </si>
  <si>
    <t>4 791,55</t>
  </si>
  <si>
    <t>4 986,23</t>
  </si>
  <si>
    <t>1 994,58</t>
  </si>
  <si>
    <t xml:space="preserve">ОАО "Промсвязьбанк" </t>
  </si>
  <si>
    <t>35 182,38</t>
  </si>
  <si>
    <t>34 838,32</t>
  </si>
  <si>
    <t>составляющего паевой инвестиционный фонд на 30.09.2014г.</t>
  </si>
  <si>
    <t>о владельцах инвестиционных паев паевого инвестиционного фонда 30.09.2014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</si>
</sst>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.0000"/>
    <numFmt numFmtId="166" formatCode="0.0"/>
    <numFmt numFmtId="167" formatCode="0.000"/>
    <numFmt numFmtId="168" formatCode="#,##0.0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d\ mmmm\ yyyy\ &quot;г.&quot;"/>
    <numFmt numFmtId="175" formatCode="0.000000"/>
    <numFmt numFmtId="176" formatCode="0.00;[Red]\-0.00"/>
    <numFmt numFmtId="177" formatCode="0.0;[Red]\-0.0"/>
    <numFmt numFmtId="178" formatCode="#,##0.00_ ;\-#,##0.00\ "/>
    <numFmt numFmtId="179" formatCode="#,##0.00&quot;р.&quot;"/>
    <numFmt numFmtId="180" formatCode="#,##0_ ;\-#,##0\ "/>
    <numFmt numFmtId="181" formatCode="#,##0.0_ ;\-#,##0.0\ "/>
    <numFmt numFmtId="182" formatCode="#,##0.000_ ;\-#,##0.000\ "/>
    <numFmt numFmtId="183" formatCode="#,##0.0000_ ;\-#,##0.0000\ "/>
    <numFmt numFmtId="184" formatCode="#,##0.00000_ ;\-#,##0.00000\ "/>
    <numFmt numFmtId="185" formatCode="#,##0.000000_ ;\-#,##0.000000\ "/>
    <numFmt numFmtId="186" formatCode="#,##0.0"/>
    <numFmt numFmtId="187" formatCode="#,##0.000"/>
    <numFmt numFmtId="188" formatCode="#,##0.0000"/>
    <numFmt numFmtId="189" formatCode="#,##0.000000"/>
    <numFmt numFmtId="190" formatCode="#,##0.0000000"/>
    <numFmt numFmtId="191" formatCode="#,##0.00_р_."/>
  </numFmts>
  <fonts count="52"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0"/>
      <name val="Helv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u val="single"/>
      <sz val="9"/>
      <name val="Arial"/>
      <family val="2"/>
    </font>
    <font>
      <sz val="10"/>
      <name val="Arial"/>
      <family val="2"/>
    </font>
    <font>
      <sz val="12"/>
      <color indexed="60"/>
      <name val="Times New Roman"/>
      <family val="1"/>
    </font>
    <font>
      <b/>
      <sz val="7"/>
      <name val="Arial"/>
      <family val="2"/>
    </font>
    <font>
      <b/>
      <sz val="6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b/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 horizontal="left"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32" borderId="0" applyNumberFormat="0" applyBorder="0" applyAlignment="0" applyProtection="0"/>
  </cellStyleXfs>
  <cellXfs count="246"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top"/>
    </xf>
    <xf numFmtId="0" fontId="1" fillId="0" borderId="0" xfId="0" applyNumberFormat="1" applyFont="1" applyAlignment="1">
      <alignment horizontal="centerContinuous" vertical="top"/>
    </xf>
    <xf numFmtId="0" fontId="1" fillId="0" borderId="0" xfId="0" applyNumberFormat="1" applyFont="1" applyAlignment="1">
      <alignment horizontal="centerContinuous"/>
    </xf>
    <xf numFmtId="0" fontId="2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/>
    </xf>
    <xf numFmtId="0" fontId="0" fillId="0" borderId="0" xfId="0" applyNumberFormat="1" applyAlignment="1">
      <alignment horizontal="centerContinuous" vertical="center" wrapText="1"/>
    </xf>
    <xf numFmtId="0" fontId="4" fillId="0" borderId="0" xfId="0" applyNumberFormat="1" applyFont="1" applyAlignment="1">
      <alignment horizontal="centerContinuous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vertical="top"/>
    </xf>
    <xf numFmtId="0" fontId="7" fillId="0" borderId="0" xfId="55" applyFont="1">
      <alignment/>
      <protection/>
    </xf>
    <xf numFmtId="0" fontId="9" fillId="0" borderId="0" xfId="55" applyFont="1">
      <alignment/>
      <protection/>
    </xf>
    <xf numFmtId="0" fontId="9" fillId="0" borderId="0" xfId="55" applyFont="1" applyBorder="1">
      <alignment/>
      <protection/>
    </xf>
    <xf numFmtId="0" fontId="11" fillId="0" borderId="0" xfId="55" applyFont="1">
      <alignment/>
      <protection/>
    </xf>
    <xf numFmtId="0" fontId="9" fillId="0" borderId="0" xfId="55" applyFont="1" applyBorder="1" applyAlignment="1">
      <alignment horizontal="center"/>
      <protection/>
    </xf>
    <xf numFmtId="49" fontId="9" fillId="0" borderId="0" xfId="55" applyNumberFormat="1" applyFont="1" applyBorder="1" applyAlignment="1">
      <alignment horizontal="center"/>
      <protection/>
    </xf>
    <xf numFmtId="0" fontId="9" fillId="0" borderId="0" xfId="55" applyFont="1" applyBorder="1" applyAlignment="1">
      <alignment horizontal="left" wrapText="1"/>
      <protection/>
    </xf>
    <xf numFmtId="0" fontId="7" fillId="0" borderId="0" xfId="55" applyFont="1" applyAlignment="1">
      <alignment/>
      <protection/>
    </xf>
    <xf numFmtId="0" fontId="9" fillId="0" borderId="0" xfId="55" applyFont="1" applyBorder="1" applyAlignment="1">
      <alignment horizontal="left"/>
      <protection/>
    </xf>
    <xf numFmtId="0" fontId="9" fillId="0" borderId="0" xfId="55" applyFont="1" applyAlignment="1">
      <alignment wrapText="1"/>
      <protection/>
    </xf>
    <xf numFmtId="0" fontId="7" fillId="0" borderId="0" xfId="55" applyFont="1" applyAlignment="1">
      <alignment wrapText="1"/>
      <protection/>
    </xf>
    <xf numFmtId="0" fontId="0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Continuous" vertical="top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 horizontal="centerContinuous" vertical="top"/>
    </xf>
    <xf numFmtId="0" fontId="4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5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/>
    </xf>
    <xf numFmtId="0" fontId="2" fillId="0" borderId="11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 wrapText="1"/>
    </xf>
    <xf numFmtId="0" fontId="2" fillId="0" borderId="12" xfId="0" applyFont="1" applyBorder="1" applyAlignment="1">
      <alignment horizontal="left" indent="1"/>
    </xf>
    <xf numFmtId="0" fontId="2" fillId="0" borderId="10" xfId="0" applyNumberFormat="1" applyFont="1" applyBorder="1" applyAlignment="1">
      <alignment horizontal="left" wrapText="1" indent="1"/>
    </xf>
    <xf numFmtId="164" fontId="13" fillId="0" borderId="11" xfId="0" applyNumberFormat="1" applyFont="1" applyBorder="1" applyAlignment="1">
      <alignment horizontal="center" vertical="top"/>
    </xf>
    <xf numFmtId="164" fontId="13" fillId="0" borderId="10" xfId="0" applyNumberFormat="1" applyFont="1" applyBorder="1" applyAlignment="1">
      <alignment horizontal="center" vertical="top"/>
    </xf>
    <xf numFmtId="1" fontId="13" fillId="0" borderId="10" xfId="0" applyNumberFormat="1" applyFont="1" applyBorder="1" applyAlignment="1">
      <alignment horizontal="center" vertical="top"/>
    </xf>
    <xf numFmtId="1" fontId="13" fillId="0" borderId="11" xfId="0" applyNumberFormat="1" applyFont="1" applyBorder="1" applyAlignment="1">
      <alignment horizontal="center" vertical="top"/>
    </xf>
    <xf numFmtId="0" fontId="13" fillId="0" borderId="12" xfId="0" applyNumberFormat="1" applyFont="1" applyBorder="1" applyAlignment="1">
      <alignment horizontal="center" vertical="top"/>
    </xf>
    <xf numFmtId="168" fontId="13" fillId="0" borderId="10" xfId="0" applyNumberFormat="1" applyFont="1" applyBorder="1" applyAlignment="1">
      <alignment horizontal="right" vertical="top"/>
    </xf>
    <xf numFmtId="0" fontId="13" fillId="0" borderId="10" xfId="0" applyNumberFormat="1" applyFont="1" applyBorder="1" applyAlignment="1">
      <alignment horizontal="center" vertical="top"/>
    </xf>
    <xf numFmtId="0" fontId="13" fillId="0" borderId="10" xfId="0" applyNumberFormat="1" applyFont="1" applyBorder="1" applyAlignment="1">
      <alignment horizontal="right" vertical="top"/>
    </xf>
    <xf numFmtId="0" fontId="2" fillId="0" borderId="10" xfId="0" applyNumberFormat="1" applyFont="1" applyBorder="1" applyAlignment="1">
      <alignment horizontal="left" wrapText="1"/>
    </xf>
    <xf numFmtId="1" fontId="13" fillId="0" borderId="10" xfId="0" applyNumberFormat="1" applyFont="1" applyBorder="1" applyAlignment="1">
      <alignment horizontal="center" vertical="top"/>
    </xf>
    <xf numFmtId="4" fontId="0" fillId="0" borderId="0" xfId="0" applyNumberFormat="1" applyAlignment="1">
      <alignment horizontal="left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center" vertical="top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/>
    </xf>
    <xf numFmtId="0" fontId="5" fillId="0" borderId="13" xfId="0" applyNumberFormat="1" applyFont="1" applyBorder="1" applyAlignment="1">
      <alignment horizontal="left"/>
    </xf>
    <xf numFmtId="4" fontId="0" fillId="0" borderId="0" xfId="0" applyNumberFormat="1" applyAlignment="1">
      <alignment horizontal="center" vertical="center" wrapText="1"/>
    </xf>
    <xf numFmtId="4" fontId="5" fillId="0" borderId="0" xfId="0" applyNumberFormat="1" applyFont="1" applyAlignment="1">
      <alignment horizontal="left" vertical="center" wrapText="1"/>
    </xf>
    <xf numFmtId="0" fontId="0" fillId="0" borderId="11" xfId="53" applyBorder="1" applyAlignment="1">
      <alignment vertical="top"/>
      <protection/>
    </xf>
    <xf numFmtId="0" fontId="0" fillId="0" borderId="11" xfId="53" applyBorder="1" applyAlignment="1">
      <alignment horizontal="center" vertical="top"/>
      <protection/>
    </xf>
    <xf numFmtId="0" fontId="0" fillId="0" borderId="10" xfId="53" applyBorder="1" applyAlignment="1">
      <alignment wrapText="1"/>
      <protection/>
    </xf>
    <xf numFmtId="0" fontId="0" fillId="0" borderId="10" xfId="53" applyBorder="1" applyAlignment="1">
      <alignment horizontal="center" vertical="top"/>
      <protection/>
    </xf>
    <xf numFmtId="0" fontId="4" fillId="0" borderId="10" xfId="53" applyFont="1" applyBorder="1" applyAlignment="1">
      <alignment wrapText="1"/>
      <protection/>
    </xf>
    <xf numFmtId="168" fontId="13" fillId="0" borderId="10" xfId="0" applyNumberFormat="1" applyFont="1" applyBorder="1" applyAlignment="1">
      <alignment horizontal="right" vertical="top"/>
    </xf>
    <xf numFmtId="4" fontId="13" fillId="33" borderId="0" xfId="0" applyNumberFormat="1" applyFont="1" applyFill="1" applyBorder="1" applyAlignment="1">
      <alignment horizontal="right" vertical="top" wrapText="1"/>
    </xf>
    <xf numFmtId="3" fontId="13" fillId="0" borderId="10" xfId="0" applyNumberFormat="1" applyFont="1" applyBorder="1" applyAlignment="1">
      <alignment horizontal="right" vertical="top"/>
    </xf>
    <xf numFmtId="0" fontId="5" fillId="0" borderId="0" xfId="0" applyNumberFormat="1" applyFont="1" applyAlignment="1">
      <alignment horizontal="left" vertical="center" wrapText="1"/>
    </xf>
    <xf numFmtId="0" fontId="0" fillId="0" borderId="11" xfId="56" applyNumberFormat="1" applyFont="1" applyBorder="1" applyAlignment="1">
      <alignment horizontal="left" vertical="top"/>
      <protection/>
    </xf>
    <xf numFmtId="1" fontId="0" fillId="0" borderId="11" xfId="56" applyNumberFormat="1" applyFont="1" applyBorder="1" applyAlignment="1">
      <alignment horizontal="center" vertical="top"/>
      <protection/>
    </xf>
    <xf numFmtId="2" fontId="0" fillId="0" borderId="11" xfId="56" applyNumberFormat="1" applyFont="1" applyBorder="1" applyAlignment="1">
      <alignment horizontal="right" vertical="center"/>
      <protection/>
    </xf>
    <xf numFmtId="0" fontId="0" fillId="0" borderId="11" xfId="56" applyNumberFormat="1" applyFont="1" applyBorder="1" applyAlignment="1">
      <alignment horizontal="left" vertical="center" indent="1"/>
      <protection/>
    </xf>
    <xf numFmtId="0" fontId="0" fillId="0" borderId="12" xfId="56" applyFont="1" applyBorder="1" applyAlignment="1">
      <alignment horizontal="left"/>
      <protection/>
    </xf>
    <xf numFmtId="0" fontId="0" fillId="0" borderId="12" xfId="56" applyNumberFormat="1" applyFont="1" applyBorder="1" applyAlignment="1">
      <alignment horizontal="center" vertical="top"/>
      <protection/>
    </xf>
    <xf numFmtId="0" fontId="0" fillId="0" borderId="10" xfId="56" applyFont="1" applyBorder="1" applyAlignment="1">
      <alignment horizontal="left"/>
      <protection/>
    </xf>
    <xf numFmtId="1" fontId="0" fillId="0" borderId="10" xfId="56" applyNumberFormat="1" applyFont="1" applyBorder="1" applyAlignment="1">
      <alignment horizontal="center" vertical="top"/>
      <protection/>
    </xf>
    <xf numFmtId="2" fontId="0" fillId="0" borderId="10" xfId="56" applyNumberFormat="1" applyFont="1" applyBorder="1" applyAlignment="1">
      <alignment horizontal="right" vertical="center"/>
      <protection/>
    </xf>
    <xf numFmtId="0" fontId="18" fillId="0" borderId="10" xfId="56" applyNumberFormat="1" applyFont="1" applyBorder="1" applyAlignment="1">
      <alignment horizontal="left" wrapText="1"/>
      <protection/>
    </xf>
    <xf numFmtId="0" fontId="0" fillId="0" borderId="10" xfId="56" applyNumberFormat="1" applyFont="1" applyBorder="1" applyAlignment="1">
      <alignment horizontal="center" vertical="top"/>
      <protection/>
    </xf>
    <xf numFmtId="0" fontId="0" fillId="0" borderId="10" xfId="56" applyNumberFormat="1" applyFont="1" applyBorder="1" applyAlignment="1">
      <alignment horizontal="right" vertical="center"/>
      <protection/>
    </xf>
    <xf numFmtId="0" fontId="0" fillId="0" borderId="11" xfId="56" applyNumberFormat="1" applyFont="1" applyBorder="1" applyAlignment="1">
      <alignment horizontal="right" vertical="center"/>
      <protection/>
    </xf>
    <xf numFmtId="0" fontId="0" fillId="0" borderId="11" xfId="56" applyNumberFormat="1" applyFont="1" applyBorder="1" applyAlignment="1">
      <alignment horizontal="left" wrapText="1"/>
      <protection/>
    </xf>
    <xf numFmtId="4" fontId="0" fillId="0" borderId="11" xfId="56" applyNumberFormat="1" applyFont="1" applyBorder="1" applyAlignment="1">
      <alignment horizontal="right" vertical="center"/>
      <protection/>
    </xf>
    <xf numFmtId="0" fontId="0" fillId="0" borderId="12" xfId="56" applyNumberFormat="1" applyFont="1" applyBorder="1" applyAlignment="1">
      <alignment horizontal="left" wrapText="1"/>
      <protection/>
    </xf>
    <xf numFmtId="0" fontId="0" fillId="0" borderId="11" xfId="56" applyNumberFormat="1" applyFont="1" applyBorder="1" applyAlignment="1">
      <alignment horizontal="left" wrapText="1" indent="1"/>
      <protection/>
    </xf>
    <xf numFmtId="0" fontId="0" fillId="0" borderId="12" xfId="56" applyFont="1" applyBorder="1" applyAlignment="1">
      <alignment horizontal="left" indent="1"/>
      <protection/>
    </xf>
    <xf numFmtId="0" fontId="0" fillId="0" borderId="14" xfId="56" applyNumberFormat="1" applyFont="1" applyBorder="1" applyAlignment="1">
      <alignment horizontal="right" vertical="center"/>
      <protection/>
    </xf>
    <xf numFmtId="0" fontId="0" fillId="0" borderId="10" xfId="56" applyNumberFormat="1" applyFont="1" applyBorder="1" applyAlignment="1">
      <alignment horizontal="left" wrapText="1" indent="2"/>
      <protection/>
    </xf>
    <xf numFmtId="0" fontId="18" fillId="0" borderId="10" xfId="56" applyNumberFormat="1" applyFont="1" applyBorder="1" applyAlignment="1">
      <alignment horizontal="left" wrapText="1" indent="3"/>
      <protection/>
    </xf>
    <xf numFmtId="0" fontId="0" fillId="0" borderId="10" xfId="56" applyNumberFormat="1" applyFont="1" applyBorder="1" applyAlignment="1">
      <alignment horizontal="left" wrapText="1" indent="1"/>
      <protection/>
    </xf>
    <xf numFmtId="0" fontId="0" fillId="0" borderId="10" xfId="56" applyNumberFormat="1" applyFont="1" applyBorder="1" applyAlignment="1">
      <alignment horizontal="left" wrapText="1"/>
      <protection/>
    </xf>
    <xf numFmtId="0" fontId="0" fillId="0" borderId="10" xfId="56" applyNumberFormat="1" applyFont="1" applyBorder="1" applyAlignment="1">
      <alignment horizontal="right" vertical="center"/>
      <protection/>
    </xf>
    <xf numFmtId="0" fontId="0" fillId="0" borderId="10" xfId="56" applyNumberFormat="1" applyFont="1" applyBorder="1" applyAlignment="1">
      <alignment horizontal="left" vertical="center" indent="1"/>
      <protection/>
    </xf>
    <xf numFmtId="0" fontId="4" fillId="0" borderId="10" xfId="56" applyNumberFormat="1" applyFont="1" applyBorder="1" applyAlignment="1">
      <alignment horizontal="left" wrapText="1"/>
      <protection/>
    </xf>
    <xf numFmtId="1" fontId="4" fillId="0" borderId="10" xfId="56" applyNumberFormat="1" applyFont="1" applyBorder="1" applyAlignment="1">
      <alignment horizontal="center" vertical="top"/>
      <protection/>
    </xf>
    <xf numFmtId="4" fontId="4" fillId="0" borderId="10" xfId="56" applyNumberFormat="1" applyFont="1" applyBorder="1" applyAlignment="1">
      <alignment horizontal="right" vertical="center"/>
      <protection/>
    </xf>
    <xf numFmtId="2" fontId="4" fillId="0" borderId="10" xfId="56" applyNumberFormat="1" applyFont="1" applyBorder="1" applyAlignment="1">
      <alignment horizontal="right" vertical="center"/>
      <protection/>
    </xf>
    <xf numFmtId="0" fontId="4" fillId="0" borderId="10" xfId="56" applyNumberFormat="1" applyFont="1" applyBorder="1" applyAlignment="1">
      <alignment horizontal="left" vertical="center" indent="1"/>
      <protection/>
    </xf>
    <xf numFmtId="0" fontId="0" fillId="0" borderId="11" xfId="54" applyNumberFormat="1" applyFont="1" applyBorder="1" applyAlignment="1">
      <alignment horizontal="right" vertical="top"/>
      <protection/>
    </xf>
    <xf numFmtId="0" fontId="4" fillId="0" borderId="10" xfId="54" applyNumberFormat="1" applyFont="1" applyBorder="1" applyAlignment="1">
      <alignment horizontal="right" vertical="top"/>
      <protection/>
    </xf>
    <xf numFmtId="0" fontId="0" fillId="0" borderId="0" xfId="57">
      <alignment/>
      <protection/>
    </xf>
    <xf numFmtId="0" fontId="4" fillId="0" borderId="11" xfId="57" applyNumberFormat="1" applyFont="1" applyBorder="1" applyAlignment="1">
      <alignment horizontal="center" vertical="center" wrapText="1"/>
      <protection/>
    </xf>
    <xf numFmtId="1" fontId="19" fillId="0" borderId="10" xfId="57" applyNumberFormat="1" applyFont="1" applyBorder="1" applyAlignment="1">
      <alignment horizontal="center" vertical="center"/>
      <protection/>
    </xf>
    <xf numFmtId="0" fontId="0" fillId="0" borderId="10" xfId="57" applyFont="1" applyBorder="1" applyAlignment="1">
      <alignment horizontal="left"/>
      <protection/>
    </xf>
    <xf numFmtId="0" fontId="0" fillId="0" borderId="11" xfId="57" applyNumberFormat="1" applyFont="1" applyBorder="1" applyAlignment="1">
      <alignment horizontal="right" vertical="center"/>
      <protection/>
    </xf>
    <xf numFmtId="0" fontId="0" fillId="0" borderId="10" xfId="57" applyFont="1" applyBorder="1" applyAlignment="1">
      <alignment horizontal="left"/>
      <protection/>
    </xf>
    <xf numFmtId="0" fontId="0" fillId="0" borderId="10" xfId="57" applyNumberFormat="1" applyFont="1" applyBorder="1" applyAlignment="1">
      <alignment horizontal="right" vertical="center"/>
      <protection/>
    </xf>
    <xf numFmtId="0" fontId="4" fillId="0" borderId="10" xfId="57" applyNumberFormat="1" applyFont="1" applyBorder="1" applyAlignment="1">
      <alignment horizontal="right" vertical="center"/>
      <protection/>
    </xf>
    <xf numFmtId="0" fontId="4" fillId="0" borderId="11" xfId="57" applyNumberFormat="1" applyFont="1" applyBorder="1" applyAlignment="1">
      <alignment horizontal="right" vertical="center"/>
      <protection/>
    </xf>
    <xf numFmtId="168" fontId="0" fillId="0" borderId="10" xfId="57" applyNumberFormat="1" applyFont="1" applyBorder="1" applyAlignment="1">
      <alignment horizontal="right" vertical="center"/>
      <protection/>
    </xf>
    <xf numFmtId="0" fontId="5" fillId="0" borderId="10" xfId="52" applyNumberFormat="1" applyFont="1" applyBorder="1" applyAlignment="1">
      <alignment horizontal="left" wrapText="1"/>
      <protection/>
    </xf>
    <xf numFmtId="0" fontId="0" fillId="0" borderId="10" xfId="52" applyNumberFormat="1" applyFont="1" applyBorder="1" applyAlignment="1">
      <alignment horizontal="center" vertical="top"/>
      <protection/>
    </xf>
    <xf numFmtId="0" fontId="5" fillId="0" borderId="11" xfId="52" applyNumberFormat="1" applyFont="1" applyBorder="1" applyAlignment="1">
      <alignment horizontal="left" vertical="top"/>
      <protection/>
    </xf>
    <xf numFmtId="164" fontId="6" fillId="0" borderId="11" xfId="52" applyNumberFormat="1" applyFont="1" applyBorder="1" applyAlignment="1">
      <alignment horizontal="center" vertical="top"/>
      <protection/>
    </xf>
    <xf numFmtId="0" fontId="5" fillId="0" borderId="12" xfId="52" applyFont="1" applyBorder="1" applyAlignment="1">
      <alignment horizontal="left"/>
      <protection/>
    </xf>
    <xf numFmtId="0" fontId="6" fillId="0" borderId="12" xfId="52" applyNumberFormat="1" applyFont="1" applyBorder="1" applyAlignment="1">
      <alignment horizontal="center" vertical="top"/>
      <protection/>
    </xf>
    <xf numFmtId="0" fontId="5" fillId="0" borderId="10" xfId="52" applyFont="1" applyBorder="1" applyAlignment="1">
      <alignment horizontal="left"/>
      <protection/>
    </xf>
    <xf numFmtId="164" fontId="6" fillId="0" borderId="10" xfId="52" applyNumberFormat="1" applyFont="1" applyBorder="1" applyAlignment="1">
      <alignment horizontal="center" vertical="top"/>
      <protection/>
    </xf>
    <xf numFmtId="0" fontId="5" fillId="0" borderId="11" xfId="52" applyNumberFormat="1" applyFont="1" applyBorder="1" applyAlignment="1">
      <alignment horizontal="left" wrapText="1"/>
      <protection/>
    </xf>
    <xf numFmtId="0" fontId="5" fillId="0" borderId="12" xfId="52" applyNumberFormat="1" applyFont="1" applyBorder="1" applyAlignment="1">
      <alignment horizontal="left" wrapText="1"/>
      <protection/>
    </xf>
    <xf numFmtId="0" fontId="17" fillId="0" borderId="10" xfId="52" applyNumberFormat="1" applyFont="1" applyBorder="1" applyAlignment="1">
      <alignment horizontal="left" wrapText="1" indent="2"/>
      <protection/>
    </xf>
    <xf numFmtId="0" fontId="6" fillId="0" borderId="10" xfId="52" applyNumberFormat="1" applyFont="1" applyBorder="1" applyAlignment="1">
      <alignment horizontal="center" vertical="top"/>
      <protection/>
    </xf>
    <xf numFmtId="0" fontId="5" fillId="0" borderId="10" xfId="52" applyNumberFormat="1" applyFont="1" applyBorder="1" applyAlignment="1">
      <alignment horizontal="left" wrapText="1" indent="1"/>
      <protection/>
    </xf>
    <xf numFmtId="0" fontId="15" fillId="0" borderId="10" xfId="52" applyNumberFormat="1" applyFont="1" applyBorder="1" applyAlignment="1">
      <alignment horizontal="left" wrapText="1"/>
      <protection/>
    </xf>
    <xf numFmtId="1" fontId="6" fillId="0" borderId="10" xfId="52" applyNumberFormat="1" applyFont="1" applyBorder="1" applyAlignment="1">
      <alignment horizontal="center" vertical="top"/>
      <protection/>
    </xf>
    <xf numFmtId="0" fontId="0" fillId="0" borderId="0" xfId="57" applyNumberFormat="1" applyAlignment="1">
      <alignment horizontal="right"/>
      <protection/>
    </xf>
    <xf numFmtId="4" fontId="1" fillId="0" borderId="0" xfId="0" applyNumberFormat="1" applyFont="1" applyAlignment="1">
      <alignment horizontal="centerContinuous"/>
    </xf>
    <xf numFmtId="4" fontId="0" fillId="0" borderId="0" xfId="0" applyNumberFormat="1" applyFont="1" applyAlignment="1">
      <alignment/>
    </xf>
    <xf numFmtId="4" fontId="2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centerContinuous" vertical="center"/>
    </xf>
    <xf numFmtId="4" fontId="2" fillId="0" borderId="0" xfId="0" applyNumberFormat="1" applyFont="1" applyAlignment="1">
      <alignment horizontal="centerContinuous"/>
    </xf>
    <xf numFmtId="4" fontId="0" fillId="0" borderId="0" xfId="0" applyNumberFormat="1" applyFont="1" applyAlignment="1">
      <alignment horizontal="centerContinuous" vertical="center" wrapText="1"/>
    </xf>
    <xf numFmtId="4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left"/>
    </xf>
    <xf numFmtId="0" fontId="0" fillId="0" borderId="10" xfId="52" applyFont="1" applyBorder="1" applyAlignment="1">
      <alignment horizontal="left"/>
      <protection/>
    </xf>
    <xf numFmtId="2" fontId="5" fillId="0" borderId="11" xfId="52" applyNumberFormat="1" applyFont="1" applyBorder="1" applyAlignment="1">
      <alignment horizontal="right" vertical="center"/>
      <protection/>
    </xf>
    <xf numFmtId="0" fontId="5" fillId="0" borderId="12" xfId="52" applyNumberFormat="1" applyFont="1" applyBorder="1" applyAlignment="1">
      <alignment horizontal="right" vertical="center"/>
      <protection/>
    </xf>
    <xf numFmtId="2" fontId="5" fillId="0" borderId="10" xfId="52" applyNumberFormat="1" applyFont="1" applyBorder="1" applyAlignment="1">
      <alignment horizontal="right" vertical="center"/>
      <protection/>
    </xf>
    <xf numFmtId="0" fontId="5" fillId="0" borderId="10" xfId="52" applyNumberFormat="1" applyFont="1" applyBorder="1" applyAlignment="1">
      <alignment horizontal="right" vertical="center"/>
      <protection/>
    </xf>
    <xf numFmtId="0" fontId="5" fillId="0" borderId="11" xfId="52" applyNumberFormat="1" applyFont="1" applyBorder="1" applyAlignment="1">
      <alignment horizontal="right" vertical="center"/>
      <protection/>
    </xf>
    <xf numFmtId="0" fontId="15" fillId="0" borderId="11" xfId="52" applyNumberFormat="1" applyFont="1" applyBorder="1" applyAlignment="1">
      <alignment horizontal="right" vertical="center"/>
      <protection/>
    </xf>
    <xf numFmtId="0" fontId="15" fillId="0" borderId="10" xfId="52" applyNumberFormat="1" applyFont="1" applyBorder="1" applyAlignment="1">
      <alignment horizontal="right" vertical="center"/>
      <protection/>
    </xf>
    <xf numFmtId="4" fontId="5" fillId="0" borderId="10" xfId="52" applyNumberFormat="1" applyFont="1" applyBorder="1" applyAlignment="1">
      <alignment horizontal="right" vertical="center"/>
      <protection/>
    </xf>
    <xf numFmtId="4" fontId="2" fillId="33" borderId="10" xfId="0" applyNumberFormat="1" applyFont="1" applyFill="1" applyBorder="1" applyAlignment="1">
      <alignment horizontal="right" vertical="top" wrapText="1"/>
    </xf>
    <xf numFmtId="4" fontId="5" fillId="0" borderId="11" xfId="52" applyNumberFormat="1" applyFont="1" applyBorder="1" applyAlignment="1">
      <alignment horizontal="right" vertical="center"/>
      <protection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left" vertical="center" wrapText="1"/>
    </xf>
    <xf numFmtId="0" fontId="4" fillId="0" borderId="10" xfId="57" applyNumberFormat="1" applyFont="1" applyBorder="1" applyAlignment="1">
      <alignment horizontal="left" wrapText="1"/>
      <protection/>
    </xf>
    <xf numFmtId="1" fontId="5" fillId="0" borderId="10" xfId="57" applyNumberFormat="1" applyFont="1" applyBorder="1" applyAlignment="1">
      <alignment horizontal="center" vertical="top"/>
      <protection/>
    </xf>
    <xf numFmtId="0" fontId="0" fillId="0" borderId="10" xfId="57" applyNumberFormat="1" applyFont="1" applyBorder="1" applyAlignment="1">
      <alignment horizontal="left" wrapText="1"/>
      <protection/>
    </xf>
    <xf numFmtId="164" fontId="5" fillId="0" borderId="10" xfId="57" applyNumberFormat="1" applyFont="1" applyBorder="1" applyAlignment="1">
      <alignment horizontal="center" vertical="top"/>
      <protection/>
    </xf>
    <xf numFmtId="0" fontId="4" fillId="0" borderId="11" xfId="57" applyNumberFormat="1" applyFont="1" applyBorder="1" applyAlignment="1">
      <alignment horizontal="center" vertical="center"/>
      <protection/>
    </xf>
    <xf numFmtId="0" fontId="4" fillId="0" borderId="11" xfId="57" applyNumberFormat="1" applyFont="1" applyBorder="1" applyAlignment="1">
      <alignment horizontal="center" vertical="center" wrapText="1"/>
      <protection/>
    </xf>
    <xf numFmtId="0" fontId="0" fillId="0" borderId="10" xfId="57" applyFont="1" applyBorder="1" applyAlignment="1">
      <alignment horizontal="left"/>
      <protection/>
    </xf>
    <xf numFmtId="0" fontId="4" fillId="0" borderId="0" xfId="0" applyNumberFormat="1" applyFont="1" applyAlignment="1">
      <alignment horizontal="left" vertical="center" wrapText="1"/>
    </xf>
    <xf numFmtId="0" fontId="15" fillId="0" borderId="0" xfId="57" applyNumberFormat="1" applyFont="1" applyAlignment="1">
      <alignment horizontal="center" wrapText="1"/>
      <protection/>
    </xf>
    <xf numFmtId="0" fontId="0" fillId="0" borderId="11" xfId="57" applyNumberFormat="1" applyFont="1" applyBorder="1" applyAlignment="1">
      <alignment horizontal="left" wrapText="1"/>
      <protection/>
    </xf>
    <xf numFmtId="1" fontId="5" fillId="0" borderId="11" xfId="57" applyNumberFormat="1" applyFont="1" applyBorder="1" applyAlignment="1">
      <alignment horizontal="center" vertical="top"/>
      <protection/>
    </xf>
    <xf numFmtId="0" fontId="5" fillId="0" borderId="0" xfId="0" applyNumberFormat="1" applyFont="1" applyAlignment="1">
      <alignment horizontal="left" wrapText="1"/>
    </xf>
    <xf numFmtId="1" fontId="19" fillId="0" borderId="10" xfId="57" applyNumberFormat="1" applyFont="1" applyBorder="1" applyAlignment="1">
      <alignment horizontal="center" vertical="center"/>
      <protection/>
    </xf>
    <xf numFmtId="0" fontId="4" fillId="0" borderId="10" xfId="57" applyFont="1" applyBorder="1" applyAlignment="1">
      <alignment horizontal="left"/>
      <protection/>
    </xf>
    <xf numFmtId="0" fontId="0" fillId="0" borderId="10" xfId="57" applyNumberFormat="1" applyFont="1" applyBorder="1" applyAlignment="1">
      <alignment horizontal="center" vertical="top"/>
      <protection/>
    </xf>
    <xf numFmtId="0" fontId="0" fillId="0" borderId="11" xfId="57" applyNumberFormat="1" applyFont="1" applyBorder="1" applyAlignment="1">
      <alignment horizontal="left" vertical="top"/>
      <protection/>
    </xf>
    <xf numFmtId="164" fontId="5" fillId="0" borderId="11" xfId="57" applyNumberFormat="1" applyFont="1" applyBorder="1" applyAlignment="1">
      <alignment horizontal="center" vertical="top"/>
      <protection/>
    </xf>
    <xf numFmtId="0" fontId="5" fillId="0" borderId="10" xfId="57" applyNumberFormat="1" applyFont="1" applyBorder="1" applyAlignment="1">
      <alignment horizontal="center" vertical="top"/>
      <protection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9" fillId="0" borderId="15" xfId="55" applyFont="1" applyBorder="1" applyAlignment="1">
      <alignment horizontal="center"/>
      <protection/>
    </xf>
    <xf numFmtId="0" fontId="9" fillId="0" borderId="16" xfId="55" applyFont="1" applyBorder="1" applyAlignment="1">
      <alignment horizontal="center"/>
      <protection/>
    </xf>
    <xf numFmtId="0" fontId="9" fillId="0" borderId="17" xfId="55" applyFont="1" applyBorder="1" applyAlignment="1">
      <alignment horizontal="center"/>
      <protection/>
    </xf>
    <xf numFmtId="0" fontId="11" fillId="0" borderId="15" xfId="55" applyFont="1" applyBorder="1" applyAlignment="1">
      <alignment horizontal="center" vertical="top" wrapText="1"/>
      <protection/>
    </xf>
    <xf numFmtId="0" fontId="11" fillId="0" borderId="16" xfId="55" applyFont="1" applyBorder="1" applyAlignment="1">
      <alignment horizontal="center" vertical="top" wrapText="1"/>
      <protection/>
    </xf>
    <xf numFmtId="0" fontId="11" fillId="0" borderId="17" xfId="55" applyFont="1" applyBorder="1" applyAlignment="1">
      <alignment horizontal="center" vertical="top" wrapText="1"/>
      <protection/>
    </xf>
    <xf numFmtId="10" fontId="14" fillId="0" borderId="15" xfId="55" applyNumberFormat="1" applyFont="1" applyBorder="1" applyAlignment="1">
      <alignment horizontal="center"/>
      <protection/>
    </xf>
    <xf numFmtId="10" fontId="14" fillId="0" borderId="16" xfId="55" applyNumberFormat="1" applyFont="1" applyBorder="1" applyAlignment="1">
      <alignment horizontal="center"/>
      <protection/>
    </xf>
    <xf numFmtId="10" fontId="14" fillId="0" borderId="17" xfId="55" applyNumberFormat="1" applyFont="1" applyBorder="1" applyAlignment="1">
      <alignment horizontal="center"/>
      <protection/>
    </xf>
    <xf numFmtId="0" fontId="7" fillId="0" borderId="15" xfId="55" applyFont="1" applyBorder="1" applyAlignment="1">
      <alignment horizontal="left" wrapText="1"/>
      <protection/>
    </xf>
    <xf numFmtId="0" fontId="7" fillId="0" borderId="16" xfId="55" applyFont="1" applyBorder="1" applyAlignment="1">
      <alignment horizontal="left" wrapText="1"/>
      <protection/>
    </xf>
    <xf numFmtId="0" fontId="7" fillId="0" borderId="17" xfId="55" applyFont="1" applyBorder="1" applyAlignment="1">
      <alignment horizontal="left" wrapText="1"/>
      <protection/>
    </xf>
    <xf numFmtId="49" fontId="14" fillId="0" borderId="15" xfId="55" applyNumberFormat="1" applyFont="1" applyBorder="1" applyAlignment="1">
      <alignment horizontal="center"/>
      <protection/>
    </xf>
    <xf numFmtId="49" fontId="14" fillId="0" borderId="16" xfId="55" applyNumberFormat="1" applyFont="1" applyBorder="1" applyAlignment="1">
      <alignment horizontal="center"/>
      <protection/>
    </xf>
    <xf numFmtId="49" fontId="14" fillId="0" borderId="17" xfId="55" applyNumberFormat="1" applyFont="1" applyBorder="1" applyAlignment="1">
      <alignment horizontal="center"/>
      <protection/>
    </xf>
    <xf numFmtId="0" fontId="10" fillId="0" borderId="0" xfId="55" applyFont="1" applyAlignment="1">
      <alignment horizontal="center"/>
      <protection/>
    </xf>
    <xf numFmtId="0" fontId="7" fillId="0" borderId="13" xfId="55" applyFont="1" applyBorder="1" applyAlignment="1">
      <alignment horizontal="center"/>
      <protection/>
    </xf>
    <xf numFmtId="0" fontId="7" fillId="0" borderId="18" xfId="55" applyFont="1" applyBorder="1" applyAlignment="1">
      <alignment horizontal="center" wrapText="1"/>
      <protection/>
    </xf>
    <xf numFmtId="0" fontId="9" fillId="0" borderId="15" xfId="55" applyFont="1" applyBorder="1" applyAlignment="1">
      <alignment horizontal="center" vertical="top" wrapText="1"/>
      <protection/>
    </xf>
    <xf numFmtId="0" fontId="9" fillId="0" borderId="16" xfId="55" applyFont="1" applyBorder="1" applyAlignment="1">
      <alignment horizontal="center" vertical="top" wrapText="1"/>
      <protection/>
    </xf>
    <xf numFmtId="0" fontId="9" fillId="0" borderId="17" xfId="55" applyFont="1" applyBorder="1" applyAlignment="1">
      <alignment horizontal="center" vertical="top" wrapText="1"/>
      <protection/>
    </xf>
    <xf numFmtId="4" fontId="9" fillId="0" borderId="15" xfId="55" applyNumberFormat="1" applyFont="1" applyBorder="1" applyAlignment="1">
      <alignment horizontal="center"/>
      <protection/>
    </xf>
    <xf numFmtId="4" fontId="9" fillId="0" borderId="16" xfId="55" applyNumberFormat="1" applyFont="1" applyBorder="1" applyAlignment="1">
      <alignment horizontal="center"/>
      <protection/>
    </xf>
    <xf numFmtId="4" fontId="9" fillId="0" borderId="17" xfId="55" applyNumberFormat="1" applyFont="1" applyBorder="1" applyAlignment="1">
      <alignment horizontal="center"/>
      <protection/>
    </xf>
    <xf numFmtId="10" fontId="9" fillId="0" borderId="15" xfId="55" applyNumberFormat="1" applyFont="1" applyBorder="1" applyAlignment="1">
      <alignment horizontal="center"/>
      <protection/>
    </xf>
    <xf numFmtId="10" fontId="9" fillId="0" borderId="16" xfId="55" applyNumberFormat="1" applyFont="1" applyBorder="1" applyAlignment="1">
      <alignment horizontal="center"/>
      <protection/>
    </xf>
    <xf numFmtId="10" fontId="9" fillId="0" borderId="17" xfId="55" applyNumberFormat="1" applyFont="1" applyBorder="1" applyAlignment="1">
      <alignment horizontal="center"/>
      <protection/>
    </xf>
    <xf numFmtId="49" fontId="9" fillId="0" borderId="15" xfId="55" applyNumberFormat="1" applyFont="1" applyBorder="1" applyAlignment="1">
      <alignment horizontal="center"/>
      <protection/>
    </xf>
    <xf numFmtId="49" fontId="9" fillId="0" borderId="16" xfId="55" applyNumberFormat="1" applyFont="1" applyBorder="1" applyAlignment="1">
      <alignment horizontal="center"/>
      <protection/>
    </xf>
    <xf numFmtId="49" fontId="9" fillId="0" borderId="17" xfId="55" applyNumberFormat="1" applyFont="1" applyBorder="1" applyAlignment="1">
      <alignment horizontal="center"/>
      <protection/>
    </xf>
    <xf numFmtId="0" fontId="9" fillId="0" borderId="13" xfId="55" applyFont="1" applyBorder="1" applyAlignment="1">
      <alignment horizontal="center"/>
      <protection/>
    </xf>
    <xf numFmtId="0" fontId="9" fillId="0" borderId="13" xfId="55" applyFont="1" applyBorder="1" applyAlignment="1">
      <alignment horizontal="center" wrapText="1"/>
      <protection/>
    </xf>
    <xf numFmtId="0" fontId="7" fillId="0" borderId="15" xfId="55" applyFont="1" applyBorder="1" applyAlignment="1">
      <alignment horizontal="center" wrapText="1"/>
      <protection/>
    </xf>
    <xf numFmtId="0" fontId="7" fillId="0" borderId="16" xfId="55" applyFont="1" applyBorder="1" applyAlignment="1">
      <alignment horizontal="center" wrapText="1"/>
      <protection/>
    </xf>
    <xf numFmtId="0" fontId="7" fillId="0" borderId="17" xfId="55" applyFont="1" applyBorder="1" applyAlignment="1">
      <alignment horizontal="center" wrapText="1"/>
      <protection/>
    </xf>
    <xf numFmtId="4" fontId="9" fillId="0" borderId="13" xfId="55" applyNumberFormat="1" applyFont="1" applyBorder="1" applyAlignment="1">
      <alignment horizontal="center" wrapText="1"/>
      <protection/>
    </xf>
    <xf numFmtId="0" fontId="7" fillId="0" borderId="18" xfId="55" applyFont="1" applyBorder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Баланс" xfId="52"/>
    <cellStyle name="Обычный_Изменение" xfId="53"/>
    <cellStyle name="Обычный_Изменение_1" xfId="54"/>
    <cellStyle name="Обычный_Справка о несоблюдении" xfId="55"/>
    <cellStyle name="Обычный_ССА" xfId="56"/>
    <cellStyle name="Обычный_СЧА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5"/>
  <sheetViews>
    <sheetView tabSelected="1" zoomScalePageLayoutView="0" workbookViewId="0" topLeftCell="A1">
      <selection activeCell="G27" sqref="G27"/>
    </sheetView>
  </sheetViews>
  <sheetFormatPr defaultColWidth="10.66015625" defaultRowHeight="11.25"/>
  <cols>
    <col min="1" max="1" width="2.33203125" style="0" customWidth="1"/>
    <col min="2" max="2" width="79.66015625" style="0" customWidth="1"/>
    <col min="3" max="3" width="9.83203125" style="1" customWidth="1"/>
    <col min="4" max="5" width="16.5" style="0" customWidth="1"/>
  </cols>
  <sheetData>
    <row r="1" spans="2:3" ht="10.5" customHeight="1">
      <c r="B1" s="2"/>
      <c r="C1" s="2"/>
    </row>
    <row r="2" spans="2:5" s="4" customFormat="1" ht="12" customHeight="1">
      <c r="B2" s="5"/>
      <c r="E2" s="7" t="s">
        <v>184</v>
      </c>
    </row>
    <row r="3" spans="2:5" s="4" customFormat="1" ht="12" customHeight="1">
      <c r="B3" s="5"/>
      <c r="E3" s="7" t="s">
        <v>1</v>
      </c>
    </row>
    <row r="4" spans="2:5" s="4" customFormat="1" ht="12" customHeight="1">
      <c r="B4" s="5"/>
      <c r="E4" s="7" t="s">
        <v>2</v>
      </c>
    </row>
    <row r="5" spans="2:5" s="4" customFormat="1" ht="12" customHeight="1">
      <c r="B5" s="5"/>
      <c r="E5" s="7" t="s">
        <v>3</v>
      </c>
    </row>
    <row r="6" spans="2:5" s="4" customFormat="1" ht="12" customHeight="1">
      <c r="B6" s="5"/>
      <c r="E6" s="7" t="s">
        <v>4</v>
      </c>
    </row>
    <row r="7" spans="2:5" s="4" customFormat="1" ht="12" customHeight="1">
      <c r="B7" s="5"/>
      <c r="E7" s="7" t="s">
        <v>5</v>
      </c>
    </row>
    <row r="8" spans="2:5" s="4" customFormat="1" ht="12" customHeight="1">
      <c r="B8" s="182" t="s">
        <v>137</v>
      </c>
      <c r="C8" s="182"/>
      <c r="D8" s="182"/>
      <c r="E8" s="182"/>
    </row>
    <row r="9" spans="2:5" s="4" customFormat="1" ht="12" customHeight="1">
      <c r="B9" s="183" t="s">
        <v>350</v>
      </c>
      <c r="C9" s="183"/>
      <c r="D9" s="183"/>
      <c r="E9" s="183"/>
    </row>
    <row r="10" spans="2:5" ht="12" customHeight="1">
      <c r="B10" s="10" t="s">
        <v>7</v>
      </c>
      <c r="C10" s="11"/>
      <c r="D10" s="11"/>
      <c r="E10" s="11"/>
    </row>
    <row r="11" spans="2:5" ht="11.25" customHeight="1">
      <c r="B11" s="12" t="s">
        <v>8</v>
      </c>
      <c r="C11" s="11"/>
      <c r="D11" s="11"/>
      <c r="E11" s="11"/>
    </row>
    <row r="12" spans="2:5" s="13" customFormat="1" ht="9" customHeight="1">
      <c r="B12" s="184" t="s">
        <v>224</v>
      </c>
      <c r="C12" s="185"/>
      <c r="D12" s="185"/>
      <c r="E12" s="185"/>
    </row>
    <row r="13" spans="2:5" ht="11.25" customHeight="1">
      <c r="B13" s="184" t="s">
        <v>269</v>
      </c>
      <c r="C13" s="185"/>
      <c r="D13" s="185"/>
      <c r="E13" s="185"/>
    </row>
    <row r="15" spans="2:5" ht="36.75" customHeight="1">
      <c r="B15" s="31" t="s">
        <v>53</v>
      </c>
      <c r="C15" s="16" t="s">
        <v>141</v>
      </c>
      <c r="D15" s="16" t="s">
        <v>185</v>
      </c>
      <c r="E15" s="16" t="s">
        <v>186</v>
      </c>
    </row>
    <row r="16" spans="2:5" ht="11.25">
      <c r="B16" s="17">
        <v>1</v>
      </c>
      <c r="C16" s="17">
        <v>2</v>
      </c>
      <c r="D16" s="17">
        <v>3</v>
      </c>
      <c r="E16" s="17">
        <v>4</v>
      </c>
    </row>
    <row r="17" spans="2:5" ht="48" customHeight="1">
      <c r="B17" s="63" t="s">
        <v>187</v>
      </c>
      <c r="C17" s="71">
        <v>100</v>
      </c>
      <c r="D17" s="73">
        <f>D19+D20+D21+D22+D23</f>
        <v>14337.557270000001</v>
      </c>
      <c r="E17" s="73">
        <f>E19+E20+E21+E23</f>
        <v>12658.723989999999</v>
      </c>
    </row>
    <row r="18" spans="2:5" ht="14.25" customHeight="1">
      <c r="B18" s="64" t="s">
        <v>188</v>
      </c>
      <c r="C18" s="74"/>
      <c r="D18" s="75"/>
      <c r="E18" s="75"/>
    </row>
    <row r="19" spans="2:5" ht="32.25" customHeight="1">
      <c r="B19" s="64" t="s">
        <v>189</v>
      </c>
      <c r="C19" s="70">
        <v>110</v>
      </c>
      <c r="D19" s="73">
        <v>13931.54444</v>
      </c>
      <c r="E19" s="73">
        <v>12258.02723</v>
      </c>
    </row>
    <row r="20" spans="2:5" ht="54.75" customHeight="1">
      <c r="B20" s="64" t="s">
        <v>190</v>
      </c>
      <c r="C20" s="70">
        <v>120</v>
      </c>
      <c r="D20" s="73">
        <v>16.11161</v>
      </c>
      <c r="E20" s="73">
        <v>16.11161</v>
      </c>
    </row>
    <row r="21" spans="2:5" ht="26.25" customHeight="1">
      <c r="B21" s="64" t="s">
        <v>191</v>
      </c>
      <c r="C21" s="70">
        <v>130</v>
      </c>
      <c r="D21" s="73">
        <v>20.40608</v>
      </c>
      <c r="E21" s="99">
        <v>15.09001</v>
      </c>
    </row>
    <row r="22" spans="2:5" ht="57" customHeight="1">
      <c r="B22" s="64" t="s">
        <v>192</v>
      </c>
      <c r="C22" s="70">
        <v>140</v>
      </c>
      <c r="D22" s="73">
        <v>0</v>
      </c>
      <c r="E22" s="73">
        <v>0</v>
      </c>
    </row>
    <row r="23" spans="2:5" ht="21.75" customHeight="1">
      <c r="B23" s="64" t="s">
        <v>193</v>
      </c>
      <c r="C23" s="70">
        <v>150</v>
      </c>
      <c r="D23" s="73">
        <v>369.49514</v>
      </c>
      <c r="E23" s="73">
        <v>369.49514</v>
      </c>
    </row>
    <row r="24" spans="2:5" ht="41.25" customHeight="1">
      <c r="B24" s="64" t="s">
        <v>194</v>
      </c>
      <c r="C24" s="70">
        <v>200</v>
      </c>
      <c r="D24" s="101">
        <f>D26+D27+D28+D30</f>
        <v>655</v>
      </c>
      <c r="E24" s="75">
        <f>E26+E27+E28+E29+E30</f>
        <v>673</v>
      </c>
    </row>
    <row r="25" spans="2:5" ht="11.25" customHeight="1">
      <c r="B25" s="64" t="s">
        <v>188</v>
      </c>
      <c r="C25" s="74"/>
      <c r="D25" s="101"/>
      <c r="E25" s="75"/>
    </row>
    <row r="26" spans="2:5" ht="24" customHeight="1">
      <c r="B26" s="64" t="s">
        <v>195</v>
      </c>
      <c r="C26" s="70">
        <v>210</v>
      </c>
      <c r="D26" s="101">
        <v>646</v>
      </c>
      <c r="E26" s="75">
        <v>667</v>
      </c>
    </row>
    <row r="27" spans="2:5" ht="52.5" customHeight="1">
      <c r="B27" s="64" t="s">
        <v>196</v>
      </c>
      <c r="C27" s="70">
        <v>220</v>
      </c>
      <c r="D27" s="101">
        <v>3</v>
      </c>
      <c r="E27" s="75">
        <v>2</v>
      </c>
    </row>
    <row r="28" spans="2:5" ht="28.5" customHeight="1">
      <c r="B28" s="64" t="s">
        <v>197</v>
      </c>
      <c r="C28" s="70">
        <v>230</v>
      </c>
      <c r="D28" s="101">
        <v>5</v>
      </c>
      <c r="E28" s="75">
        <v>3</v>
      </c>
    </row>
    <row r="29" spans="2:5" ht="48" customHeight="1">
      <c r="B29" s="64" t="s">
        <v>198</v>
      </c>
      <c r="C29" s="70">
        <v>240</v>
      </c>
      <c r="D29" s="101">
        <v>0</v>
      </c>
      <c r="E29" s="75">
        <v>0</v>
      </c>
    </row>
    <row r="30" spans="2:5" ht="19.5" customHeight="1">
      <c r="B30" s="64" t="s">
        <v>199</v>
      </c>
      <c r="C30" s="70">
        <v>250</v>
      </c>
      <c r="D30" s="101">
        <v>1</v>
      </c>
      <c r="E30" s="75">
        <v>1</v>
      </c>
    </row>
    <row r="33" ht="11.25">
      <c r="B33" s="18"/>
    </row>
    <row r="34" spans="2:5" ht="17.25" customHeight="1">
      <c r="B34" s="82" t="s">
        <v>50</v>
      </c>
      <c r="C34" s="83" t="s">
        <v>254</v>
      </c>
      <c r="D34" s="84"/>
      <c r="E34" s="84"/>
    </row>
    <row r="35" spans="2:5" ht="12">
      <c r="B35" s="84"/>
      <c r="C35" s="85"/>
      <c r="D35" s="84"/>
      <c r="E35" s="84"/>
    </row>
    <row r="36" spans="2:5" ht="12">
      <c r="B36" s="84"/>
      <c r="C36" s="85"/>
      <c r="D36" s="84"/>
      <c r="E36" s="84"/>
    </row>
    <row r="37" spans="2:5" ht="12">
      <c r="B37" s="84"/>
      <c r="C37" s="85"/>
      <c r="D37" s="84"/>
      <c r="E37" s="84"/>
    </row>
    <row r="38" spans="2:5" ht="12">
      <c r="B38" s="82" t="s">
        <v>200</v>
      </c>
      <c r="C38" s="83" t="s">
        <v>251</v>
      </c>
      <c r="D38" s="84"/>
      <c r="E38" s="84"/>
    </row>
    <row r="39" spans="2:5" ht="12">
      <c r="B39" s="84"/>
      <c r="C39" s="85"/>
      <c r="D39" s="84"/>
      <c r="E39" s="84"/>
    </row>
    <row r="40" spans="2:5" ht="12">
      <c r="B40" s="84"/>
      <c r="C40" s="85"/>
      <c r="D40" s="84"/>
      <c r="E40" s="84"/>
    </row>
    <row r="41" spans="2:5" ht="12">
      <c r="B41" s="84"/>
      <c r="C41" s="85"/>
      <c r="D41" s="84"/>
      <c r="E41" s="84"/>
    </row>
    <row r="42" spans="2:5" ht="12">
      <c r="B42" s="82" t="s">
        <v>235</v>
      </c>
      <c r="C42" s="83" t="s">
        <v>236</v>
      </c>
      <c r="D42" s="84"/>
      <c r="E42" s="84"/>
    </row>
    <row r="43" spans="2:5" ht="12">
      <c r="B43" s="84"/>
      <c r="C43" s="85"/>
      <c r="D43" s="84"/>
      <c r="E43" s="84"/>
    </row>
    <row r="44" spans="2:5" ht="12">
      <c r="B44" s="84"/>
      <c r="C44" s="85"/>
      <c r="D44" s="84"/>
      <c r="E44" s="84"/>
    </row>
    <row r="45" spans="2:5" ht="12">
      <c r="B45" s="84"/>
      <c r="C45" s="85"/>
      <c r="D45" s="84"/>
      <c r="E45" s="84"/>
    </row>
  </sheetData>
  <sheetProtection/>
  <mergeCells count="4">
    <mergeCell ref="B8:E8"/>
    <mergeCell ref="B9:E9"/>
    <mergeCell ref="B12:E12"/>
    <mergeCell ref="B13:E13"/>
  </mergeCells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zoomScalePageLayoutView="0" workbookViewId="0" topLeftCell="A61">
      <selection activeCell="J11" sqref="J11"/>
    </sheetView>
  </sheetViews>
  <sheetFormatPr defaultColWidth="10.66015625" defaultRowHeight="11.25"/>
  <cols>
    <col min="1" max="1" width="8.16015625" style="0" customWidth="1"/>
    <col min="2" max="2" width="40.33203125" style="0" customWidth="1"/>
    <col min="3" max="3" width="10" style="0" customWidth="1"/>
    <col min="4" max="4" width="15.83203125" style="0" customWidth="1"/>
    <col min="5" max="5" width="5.16015625" style="0" customWidth="1"/>
    <col min="6" max="6" width="20.16015625" style="0" customWidth="1"/>
    <col min="7" max="7" width="28" style="1" customWidth="1"/>
  </cols>
  <sheetData>
    <row r="1" spans="2:7" ht="10.5" customHeight="1">
      <c r="B1" s="10" t="s">
        <v>151</v>
      </c>
      <c r="G1"/>
    </row>
    <row r="2" ht="12">
      <c r="B2" s="10" t="s">
        <v>152</v>
      </c>
    </row>
    <row r="3" ht="12">
      <c r="B3" s="10" t="s">
        <v>153</v>
      </c>
    </row>
    <row r="4" spans="1:7" ht="27" customHeight="1">
      <c r="A4" s="183" t="s">
        <v>231</v>
      </c>
      <c r="B4" s="183"/>
      <c r="C4" s="183"/>
      <c r="D4" s="183"/>
      <c r="E4" s="183"/>
      <c r="F4" s="183"/>
      <c r="G4"/>
    </row>
    <row r="5" spans="2:3" s="13" customFormat="1" ht="36.75" customHeight="1">
      <c r="B5" s="185" t="s">
        <v>9</v>
      </c>
      <c r="C5" s="185"/>
    </row>
    <row r="6" spans="2:7" ht="30" customHeight="1">
      <c r="B6" s="193" t="s">
        <v>87</v>
      </c>
      <c r="C6" s="193"/>
      <c r="D6" s="193"/>
      <c r="E6" s="193"/>
      <c r="F6" s="193"/>
      <c r="G6"/>
    </row>
    <row r="7" spans="2:6" s="13" customFormat="1" ht="14.25" customHeight="1">
      <c r="B7" s="184" t="s">
        <v>154</v>
      </c>
      <c r="C7" s="185"/>
      <c r="D7" s="185"/>
      <c r="E7" s="185"/>
      <c r="F7" s="185"/>
    </row>
    <row r="8" spans="2:6" s="13" customFormat="1" ht="9" customHeight="1">
      <c r="B8" s="185" t="s">
        <v>223</v>
      </c>
      <c r="C8" s="185"/>
      <c r="D8" s="185"/>
      <c r="E8" s="185"/>
      <c r="F8" s="185"/>
    </row>
    <row r="9" spans="2:7" ht="11.25" customHeight="1">
      <c r="B9" s="194" t="s">
        <v>305</v>
      </c>
      <c r="C9" s="194"/>
      <c r="D9" s="194"/>
      <c r="E9" s="194"/>
      <c r="F9" s="194"/>
      <c r="G9" s="194"/>
    </row>
    <row r="10" spans="2:7" ht="17.25" customHeight="1">
      <c r="B10" s="135"/>
      <c r="C10" s="135"/>
      <c r="D10" s="135"/>
      <c r="E10" s="135"/>
      <c r="F10" s="135"/>
      <c r="G10" s="160" t="s">
        <v>289</v>
      </c>
    </row>
    <row r="11" spans="2:7" ht="94.5" customHeight="1">
      <c r="B11" s="190" t="s">
        <v>155</v>
      </c>
      <c r="C11" s="190"/>
      <c r="D11" s="191" t="s">
        <v>12</v>
      </c>
      <c r="E11" s="191"/>
      <c r="F11" s="136" t="s">
        <v>306</v>
      </c>
      <c r="G11" s="136" t="s">
        <v>307</v>
      </c>
    </row>
    <row r="12" spans="2:7" ht="18" customHeight="1">
      <c r="B12" s="198">
        <v>1</v>
      </c>
      <c r="C12" s="198"/>
      <c r="D12" s="198">
        <v>2</v>
      </c>
      <c r="E12" s="198"/>
      <c r="F12" s="137">
        <v>3</v>
      </c>
      <c r="G12" s="137">
        <v>4</v>
      </c>
    </row>
    <row r="13" spans="2:7" ht="11.25">
      <c r="B13" s="199" t="s">
        <v>156</v>
      </c>
      <c r="C13" s="199"/>
      <c r="D13" s="200"/>
      <c r="E13" s="200"/>
      <c r="F13" s="138"/>
      <c r="G13" s="138"/>
    </row>
    <row r="14" spans="2:7" ht="9.75" customHeight="1">
      <c r="B14" s="201" t="s">
        <v>290</v>
      </c>
      <c r="C14" s="201"/>
      <c r="D14" s="202">
        <v>10</v>
      </c>
      <c r="E14" s="202"/>
      <c r="F14" s="139" t="s">
        <v>308</v>
      </c>
      <c r="G14" s="139" t="s">
        <v>309</v>
      </c>
    </row>
    <row r="15" spans="2:7" ht="9" customHeight="1">
      <c r="B15" s="192" t="s">
        <v>16</v>
      </c>
      <c r="C15" s="192"/>
      <c r="D15" s="189">
        <v>11</v>
      </c>
      <c r="E15" s="189"/>
      <c r="F15" s="141" t="s">
        <v>308</v>
      </c>
      <c r="G15" s="141" t="s">
        <v>309</v>
      </c>
    </row>
    <row r="16" spans="2:7" ht="11.25">
      <c r="B16" s="192" t="s">
        <v>17</v>
      </c>
      <c r="C16" s="192"/>
      <c r="D16" s="189">
        <v>12</v>
      </c>
      <c r="E16" s="189"/>
      <c r="F16" s="141" t="s">
        <v>18</v>
      </c>
      <c r="G16" s="141" t="s">
        <v>18</v>
      </c>
    </row>
    <row r="17" spans="2:7" ht="11.25">
      <c r="B17" s="201" t="s">
        <v>291</v>
      </c>
      <c r="C17" s="201"/>
      <c r="D17" s="202">
        <v>20</v>
      </c>
      <c r="E17" s="202"/>
      <c r="F17" s="139" t="s">
        <v>18</v>
      </c>
      <c r="G17" s="139" t="s">
        <v>18</v>
      </c>
    </row>
    <row r="18" spans="2:7" ht="9.75" customHeight="1">
      <c r="B18" s="192" t="s">
        <v>16</v>
      </c>
      <c r="C18" s="192"/>
      <c r="D18" s="189">
        <v>21</v>
      </c>
      <c r="E18" s="189"/>
      <c r="F18" s="141" t="s">
        <v>18</v>
      </c>
      <c r="G18" s="141" t="s">
        <v>18</v>
      </c>
    </row>
    <row r="19" spans="2:7" ht="9" customHeight="1">
      <c r="B19" s="192" t="s">
        <v>17</v>
      </c>
      <c r="C19" s="192"/>
      <c r="D19" s="189">
        <v>22</v>
      </c>
      <c r="E19" s="189"/>
      <c r="F19" s="141" t="s">
        <v>18</v>
      </c>
      <c r="G19" s="141" t="s">
        <v>18</v>
      </c>
    </row>
    <row r="20" spans="2:7" ht="11.25" customHeight="1">
      <c r="B20" s="188" t="s">
        <v>157</v>
      </c>
      <c r="C20" s="188"/>
      <c r="D20" s="189">
        <v>30</v>
      </c>
      <c r="E20" s="189"/>
      <c r="F20" s="139" t="s">
        <v>18</v>
      </c>
      <c r="G20" s="139" t="s">
        <v>18</v>
      </c>
    </row>
    <row r="21" spans="2:7" ht="11.25" customHeight="1">
      <c r="B21" s="188" t="s">
        <v>158</v>
      </c>
      <c r="C21" s="188"/>
      <c r="D21" s="189">
        <v>40</v>
      </c>
      <c r="E21" s="189"/>
      <c r="F21" s="139" t="s">
        <v>18</v>
      </c>
      <c r="G21" s="139" t="s">
        <v>18</v>
      </c>
    </row>
    <row r="22" spans="2:7" ht="11.25" customHeight="1">
      <c r="B22" s="188" t="s">
        <v>159</v>
      </c>
      <c r="C22" s="188"/>
      <c r="D22" s="189">
        <v>50</v>
      </c>
      <c r="E22" s="189"/>
      <c r="F22" s="139" t="s">
        <v>18</v>
      </c>
      <c r="G22" s="139" t="s">
        <v>18</v>
      </c>
    </row>
    <row r="23" spans="2:7" ht="11.25" customHeight="1">
      <c r="B23" s="188" t="s">
        <v>160</v>
      </c>
      <c r="C23" s="188"/>
      <c r="D23" s="189">
        <v>60</v>
      </c>
      <c r="E23" s="189"/>
      <c r="F23" s="139" t="s">
        <v>18</v>
      </c>
      <c r="G23" s="139" t="s">
        <v>18</v>
      </c>
    </row>
    <row r="24" spans="2:7" ht="11.25" customHeight="1">
      <c r="B24" s="188" t="s">
        <v>161</v>
      </c>
      <c r="C24" s="188"/>
      <c r="D24" s="189">
        <v>70</v>
      </c>
      <c r="E24" s="189"/>
      <c r="F24" s="139" t="s">
        <v>310</v>
      </c>
      <c r="G24" s="139" t="s">
        <v>311</v>
      </c>
    </row>
    <row r="25" spans="2:7" ht="11.25" customHeight="1">
      <c r="B25" s="188" t="s">
        <v>31</v>
      </c>
      <c r="C25" s="188"/>
      <c r="D25" s="189">
        <v>80</v>
      </c>
      <c r="E25" s="189"/>
      <c r="F25" s="139" t="s">
        <v>18</v>
      </c>
      <c r="G25" s="139" t="s">
        <v>18</v>
      </c>
    </row>
    <row r="26" spans="2:7" ht="11.25" customHeight="1">
      <c r="B26" s="188" t="s">
        <v>292</v>
      </c>
      <c r="C26" s="188"/>
      <c r="D26" s="189">
        <v>90</v>
      </c>
      <c r="E26" s="189"/>
      <c r="F26" s="142" t="s">
        <v>18</v>
      </c>
      <c r="G26" s="142" t="s">
        <v>18</v>
      </c>
    </row>
    <row r="27" spans="2:7" ht="11.25" customHeight="1">
      <c r="B27" s="188" t="s">
        <v>162</v>
      </c>
      <c r="C27" s="188"/>
      <c r="D27" s="189">
        <v>91</v>
      </c>
      <c r="E27" s="189"/>
      <c r="F27" s="141" t="s">
        <v>18</v>
      </c>
      <c r="G27" s="141" t="s">
        <v>18</v>
      </c>
    </row>
    <row r="28" spans="2:7" ht="11.25" customHeight="1">
      <c r="B28" s="188" t="s">
        <v>163</v>
      </c>
      <c r="C28" s="188"/>
      <c r="D28" s="189">
        <v>92</v>
      </c>
      <c r="E28" s="189"/>
      <c r="F28" s="141" t="s">
        <v>18</v>
      </c>
      <c r="G28" s="141" t="s">
        <v>18</v>
      </c>
    </row>
    <row r="29" spans="2:7" ht="11.25" customHeight="1">
      <c r="B29" s="188" t="s">
        <v>164</v>
      </c>
      <c r="C29" s="188"/>
      <c r="D29" s="187">
        <v>100</v>
      </c>
      <c r="E29" s="187"/>
      <c r="F29" s="142"/>
      <c r="G29" s="142"/>
    </row>
    <row r="30" spans="2:7" ht="11.25" customHeight="1">
      <c r="B30" s="195" t="s">
        <v>293</v>
      </c>
      <c r="C30" s="195"/>
      <c r="D30" s="196">
        <v>110</v>
      </c>
      <c r="E30" s="196"/>
      <c r="F30" s="139" t="s">
        <v>18</v>
      </c>
      <c r="G30" s="139" t="s">
        <v>18</v>
      </c>
    </row>
    <row r="31" spans="2:7" ht="11.25" customHeight="1">
      <c r="B31" s="188" t="s">
        <v>33</v>
      </c>
      <c r="C31" s="188"/>
      <c r="D31" s="187">
        <v>111</v>
      </c>
      <c r="E31" s="187"/>
      <c r="F31" s="139" t="s">
        <v>18</v>
      </c>
      <c r="G31" s="139" t="s">
        <v>18</v>
      </c>
    </row>
    <row r="32" spans="2:7" ht="9.75" customHeight="1">
      <c r="B32" s="188" t="s">
        <v>34</v>
      </c>
      <c r="C32" s="188"/>
      <c r="D32" s="187">
        <v>112</v>
      </c>
      <c r="E32" s="187"/>
      <c r="F32" s="139" t="s">
        <v>18</v>
      </c>
      <c r="G32" s="139" t="s">
        <v>18</v>
      </c>
    </row>
    <row r="33" spans="2:7" ht="9" customHeight="1">
      <c r="B33" s="188" t="s">
        <v>35</v>
      </c>
      <c r="C33" s="188"/>
      <c r="D33" s="187">
        <v>113</v>
      </c>
      <c r="E33" s="187"/>
      <c r="F33" s="139" t="s">
        <v>18</v>
      </c>
      <c r="G33" s="139" t="s">
        <v>18</v>
      </c>
    </row>
    <row r="34" spans="2:7" ht="11.25" customHeight="1">
      <c r="B34" s="188" t="s">
        <v>36</v>
      </c>
      <c r="C34" s="188"/>
      <c r="D34" s="187">
        <v>114</v>
      </c>
      <c r="E34" s="187"/>
      <c r="F34" s="139" t="s">
        <v>18</v>
      </c>
      <c r="G34" s="139" t="s">
        <v>18</v>
      </c>
    </row>
    <row r="35" spans="2:7" ht="11.25" customHeight="1">
      <c r="B35" s="188" t="s">
        <v>165</v>
      </c>
      <c r="C35" s="188"/>
      <c r="D35" s="187">
        <v>120</v>
      </c>
      <c r="E35" s="187"/>
      <c r="F35" s="142" t="s">
        <v>18</v>
      </c>
      <c r="G35" s="142" t="s">
        <v>18</v>
      </c>
    </row>
    <row r="36" spans="2:7" ht="11.25" customHeight="1">
      <c r="B36" s="195" t="s">
        <v>166</v>
      </c>
      <c r="C36" s="195"/>
      <c r="D36" s="196">
        <v>130</v>
      </c>
      <c r="E36" s="196"/>
      <c r="F36" s="143"/>
      <c r="G36" s="143"/>
    </row>
    <row r="37" spans="2:7" ht="11.25" customHeight="1">
      <c r="B37" s="188" t="s">
        <v>261</v>
      </c>
      <c r="C37" s="188"/>
      <c r="D37" s="187">
        <v>140</v>
      </c>
      <c r="E37" s="187"/>
      <c r="F37" s="142" t="s">
        <v>18</v>
      </c>
      <c r="G37" s="142" t="s">
        <v>18</v>
      </c>
    </row>
    <row r="38" spans="2:7" ht="11.25" customHeight="1">
      <c r="B38" s="188" t="s">
        <v>37</v>
      </c>
      <c r="C38" s="188"/>
      <c r="D38" s="187">
        <v>150</v>
      </c>
      <c r="E38" s="187"/>
      <c r="F38" s="139" t="s">
        <v>18</v>
      </c>
      <c r="G38" s="139" t="s">
        <v>18</v>
      </c>
    </row>
    <row r="39" spans="2:7" ht="30" customHeight="1">
      <c r="B39" s="195" t="s">
        <v>294</v>
      </c>
      <c r="C39" s="195"/>
      <c r="D39" s="196">
        <v>160</v>
      </c>
      <c r="E39" s="196"/>
      <c r="F39" s="139" t="s">
        <v>18</v>
      </c>
      <c r="G39" s="139" t="s">
        <v>18</v>
      </c>
    </row>
    <row r="40" spans="2:7" ht="39" customHeight="1">
      <c r="B40" s="188" t="s">
        <v>167</v>
      </c>
      <c r="C40" s="188"/>
      <c r="D40" s="187">
        <v>161</v>
      </c>
      <c r="E40" s="187"/>
      <c r="F40" s="139" t="s">
        <v>18</v>
      </c>
      <c r="G40" s="139" t="s">
        <v>18</v>
      </c>
    </row>
    <row r="41" spans="2:7" ht="11.25" customHeight="1">
      <c r="B41" s="195" t="s">
        <v>295</v>
      </c>
      <c r="C41" s="195"/>
      <c r="D41" s="196">
        <v>170</v>
      </c>
      <c r="E41" s="196"/>
      <c r="F41" s="139" t="s">
        <v>18</v>
      </c>
      <c r="G41" s="139" t="s">
        <v>18</v>
      </c>
    </row>
    <row r="42" spans="2:7" ht="9.75" customHeight="1">
      <c r="B42" s="188" t="s">
        <v>167</v>
      </c>
      <c r="C42" s="188"/>
      <c r="D42" s="187">
        <v>171</v>
      </c>
      <c r="E42" s="187"/>
      <c r="F42" s="139" t="s">
        <v>18</v>
      </c>
      <c r="G42" s="139" t="s">
        <v>18</v>
      </c>
    </row>
    <row r="43" spans="2:7" ht="9" customHeight="1">
      <c r="B43" s="195" t="s">
        <v>296</v>
      </c>
      <c r="C43" s="195"/>
      <c r="D43" s="196">
        <v>180</v>
      </c>
      <c r="E43" s="196"/>
      <c r="F43" s="139" t="s">
        <v>18</v>
      </c>
      <c r="G43" s="139" t="s">
        <v>18</v>
      </c>
    </row>
    <row r="44" spans="2:7" ht="11.25" customHeight="1">
      <c r="B44" s="188" t="s">
        <v>168</v>
      </c>
      <c r="C44" s="188"/>
      <c r="D44" s="187">
        <v>181</v>
      </c>
      <c r="E44" s="187"/>
      <c r="F44" s="139" t="s">
        <v>18</v>
      </c>
      <c r="G44" s="139" t="s">
        <v>18</v>
      </c>
    </row>
    <row r="45" spans="2:7" ht="9.75" customHeight="1">
      <c r="B45" s="195" t="s">
        <v>297</v>
      </c>
      <c r="C45" s="195"/>
      <c r="D45" s="196">
        <v>190</v>
      </c>
      <c r="E45" s="196"/>
      <c r="F45" s="139" t="s">
        <v>18</v>
      </c>
      <c r="G45" s="139" t="s">
        <v>18</v>
      </c>
    </row>
    <row r="46" spans="2:7" ht="9" customHeight="1">
      <c r="B46" s="188" t="s">
        <v>168</v>
      </c>
      <c r="C46" s="188"/>
      <c r="D46" s="187">
        <v>191</v>
      </c>
      <c r="E46" s="187"/>
      <c r="F46" s="139" t="s">
        <v>18</v>
      </c>
      <c r="G46" s="139" t="s">
        <v>18</v>
      </c>
    </row>
    <row r="47" spans="2:7" ht="11.25" customHeight="1">
      <c r="B47" s="188" t="s">
        <v>169</v>
      </c>
      <c r="C47" s="188"/>
      <c r="D47" s="187">
        <v>200</v>
      </c>
      <c r="E47" s="187"/>
      <c r="F47" s="139" t="s">
        <v>18</v>
      </c>
      <c r="G47" s="139" t="s">
        <v>18</v>
      </c>
    </row>
    <row r="48" spans="2:7" ht="9.75" customHeight="1">
      <c r="B48" s="188" t="s">
        <v>170</v>
      </c>
      <c r="C48" s="188"/>
      <c r="D48" s="187">
        <v>210</v>
      </c>
      <c r="E48" s="187"/>
      <c r="F48" s="139" t="s">
        <v>18</v>
      </c>
      <c r="G48" s="139" t="s">
        <v>18</v>
      </c>
    </row>
    <row r="49" spans="2:7" ht="9" customHeight="1">
      <c r="B49" s="188" t="s">
        <v>298</v>
      </c>
      <c r="C49" s="188"/>
      <c r="D49" s="187">
        <v>220</v>
      </c>
      <c r="E49" s="187"/>
      <c r="F49" s="142" t="s">
        <v>18</v>
      </c>
      <c r="G49" s="142" t="s">
        <v>18</v>
      </c>
    </row>
    <row r="50" spans="2:7" ht="11.25" customHeight="1">
      <c r="B50" s="188" t="s">
        <v>171</v>
      </c>
      <c r="C50" s="188"/>
      <c r="D50" s="187">
        <v>230</v>
      </c>
      <c r="E50" s="187"/>
      <c r="F50" s="142" t="s">
        <v>18</v>
      </c>
      <c r="G50" s="142" t="s">
        <v>18</v>
      </c>
    </row>
    <row r="51" spans="2:7" ht="9.75" customHeight="1">
      <c r="B51" s="188" t="s">
        <v>172</v>
      </c>
      <c r="C51" s="188"/>
      <c r="D51" s="187">
        <v>240</v>
      </c>
      <c r="E51" s="187"/>
      <c r="F51" s="139" t="s">
        <v>18</v>
      </c>
      <c r="G51" s="139" t="s">
        <v>18</v>
      </c>
    </row>
    <row r="52" spans="2:7" ht="9" customHeight="1">
      <c r="B52" s="188" t="s">
        <v>173</v>
      </c>
      <c r="C52" s="188"/>
      <c r="D52" s="187">
        <v>250</v>
      </c>
      <c r="E52" s="187"/>
      <c r="F52" s="141" t="s">
        <v>18</v>
      </c>
      <c r="G52" s="141" t="s">
        <v>18</v>
      </c>
    </row>
    <row r="53" spans="2:7" ht="27" customHeight="1">
      <c r="B53" s="195" t="s">
        <v>299</v>
      </c>
      <c r="C53" s="195"/>
      <c r="D53" s="196">
        <v>260</v>
      </c>
      <c r="E53" s="196"/>
      <c r="F53" s="139" t="s">
        <v>312</v>
      </c>
      <c r="G53" s="139" t="s">
        <v>313</v>
      </c>
    </row>
    <row r="54" spans="2:7" ht="33" customHeight="1">
      <c r="B54" s="188" t="s">
        <v>174</v>
      </c>
      <c r="C54" s="188"/>
      <c r="D54" s="187">
        <v>261</v>
      </c>
      <c r="E54" s="187"/>
      <c r="F54" s="141" t="s">
        <v>312</v>
      </c>
      <c r="G54" s="141" t="s">
        <v>313</v>
      </c>
    </row>
    <row r="55" spans="2:7" ht="27" customHeight="1">
      <c r="B55" s="188" t="s">
        <v>175</v>
      </c>
      <c r="C55" s="188"/>
      <c r="D55" s="187">
        <v>262</v>
      </c>
      <c r="E55" s="187"/>
      <c r="F55" s="141" t="s">
        <v>18</v>
      </c>
      <c r="G55" s="141" t="s">
        <v>18</v>
      </c>
    </row>
    <row r="56" spans="2:7" ht="41.25" customHeight="1">
      <c r="B56" s="188" t="s">
        <v>300</v>
      </c>
      <c r="C56" s="188"/>
      <c r="D56" s="187">
        <v>263</v>
      </c>
      <c r="E56" s="187"/>
      <c r="F56" s="139" t="s">
        <v>18</v>
      </c>
      <c r="G56" s="139" t="s">
        <v>18</v>
      </c>
    </row>
    <row r="57" spans="2:7" ht="32.25" customHeight="1">
      <c r="B57" s="188" t="s">
        <v>176</v>
      </c>
      <c r="C57" s="188"/>
      <c r="D57" s="187">
        <v>264</v>
      </c>
      <c r="E57" s="187"/>
      <c r="F57" s="141" t="s">
        <v>18</v>
      </c>
      <c r="G57" s="141" t="s">
        <v>18</v>
      </c>
    </row>
    <row r="58" spans="2:7" ht="56.25" customHeight="1">
      <c r="B58" s="186" t="s">
        <v>177</v>
      </c>
      <c r="C58" s="186"/>
      <c r="D58" s="187">
        <v>270</v>
      </c>
      <c r="E58" s="187"/>
      <c r="F58" s="139" t="s">
        <v>314</v>
      </c>
      <c r="G58" s="139" t="s">
        <v>315</v>
      </c>
    </row>
    <row r="59" spans="2:7" ht="21.75" customHeight="1">
      <c r="B59" s="199" t="s">
        <v>178</v>
      </c>
      <c r="C59" s="199"/>
      <c r="D59" s="203"/>
      <c r="E59" s="203"/>
      <c r="F59" s="140"/>
      <c r="G59" s="140"/>
    </row>
    <row r="60" spans="2:7" ht="21" customHeight="1">
      <c r="B60" s="188" t="s">
        <v>46</v>
      </c>
      <c r="C60" s="188"/>
      <c r="D60" s="187">
        <v>300</v>
      </c>
      <c r="E60" s="187"/>
      <c r="F60" s="141" t="s">
        <v>316</v>
      </c>
      <c r="G60" s="141" t="s">
        <v>317</v>
      </c>
    </row>
    <row r="61" spans="2:7" ht="25.5" customHeight="1">
      <c r="B61" s="188" t="s">
        <v>179</v>
      </c>
      <c r="C61" s="188"/>
      <c r="D61" s="187">
        <v>310</v>
      </c>
      <c r="E61" s="187"/>
      <c r="F61" s="141" t="s">
        <v>318</v>
      </c>
      <c r="G61" s="141" t="s">
        <v>319</v>
      </c>
    </row>
    <row r="62" spans="2:7" ht="60" customHeight="1">
      <c r="B62" s="188" t="s">
        <v>301</v>
      </c>
      <c r="C62" s="188"/>
      <c r="D62" s="187">
        <v>320</v>
      </c>
      <c r="E62" s="187"/>
      <c r="F62" s="141" t="s">
        <v>18</v>
      </c>
      <c r="G62" s="141" t="s">
        <v>18</v>
      </c>
    </row>
    <row r="63" spans="2:7" ht="19.5" customHeight="1">
      <c r="B63" s="186" t="s">
        <v>180</v>
      </c>
      <c r="C63" s="186"/>
      <c r="D63" s="187">
        <v>330</v>
      </c>
      <c r="E63" s="187"/>
      <c r="F63" s="139" t="s">
        <v>320</v>
      </c>
      <c r="G63" s="139" t="s">
        <v>321</v>
      </c>
    </row>
    <row r="64" spans="2:7" ht="44.25" customHeight="1">
      <c r="B64" s="186" t="s">
        <v>181</v>
      </c>
      <c r="C64" s="186"/>
      <c r="D64" s="187">
        <v>400</v>
      </c>
      <c r="E64" s="187"/>
      <c r="F64" s="139" t="s">
        <v>322</v>
      </c>
      <c r="G64" s="139" t="s">
        <v>323</v>
      </c>
    </row>
    <row r="65" spans="2:7" ht="54" customHeight="1">
      <c r="B65" s="188" t="s">
        <v>182</v>
      </c>
      <c r="C65" s="188"/>
      <c r="D65" s="187">
        <v>500</v>
      </c>
      <c r="E65" s="187"/>
      <c r="F65" s="144">
        <v>12658.72399</v>
      </c>
      <c r="G65" s="144">
        <v>12568.33455</v>
      </c>
    </row>
    <row r="66" spans="2:7" ht="64.5" customHeight="1">
      <c r="B66" s="188" t="s">
        <v>183</v>
      </c>
      <c r="C66" s="188"/>
      <c r="D66" s="187">
        <v>600</v>
      </c>
      <c r="E66" s="187"/>
      <c r="F66" s="141" t="s">
        <v>324</v>
      </c>
      <c r="G66" s="141" t="s">
        <v>325</v>
      </c>
    </row>
    <row r="67" spans="2:7" s="13" customFormat="1" ht="45" customHeight="1">
      <c r="B67" s="135"/>
      <c r="C67" s="135"/>
      <c r="D67" s="135"/>
      <c r="E67" s="135"/>
      <c r="F67" s="135"/>
      <c r="G67" s="135"/>
    </row>
    <row r="68" spans="2:7" s="13" customFormat="1" ht="14.25" customHeight="1">
      <c r="B68" s="135"/>
      <c r="C68" s="135"/>
      <c r="D68" s="135"/>
      <c r="E68" s="135"/>
      <c r="F68" s="135"/>
      <c r="G68" s="135"/>
    </row>
    <row r="69" spans="2:7" s="13" customFormat="1" ht="12.75" customHeight="1">
      <c r="B69" s="197" t="s">
        <v>256</v>
      </c>
      <c r="C69" s="197"/>
      <c r="D69" s="197"/>
      <c r="F69" s="91"/>
      <c r="G69" s="102" t="s">
        <v>257</v>
      </c>
    </row>
    <row r="70" s="13" customFormat="1" ht="11.25" customHeight="1"/>
    <row r="71" spans="2:7" s="13" customFormat="1" ht="19.5" customHeight="1">
      <c r="B71" s="197" t="s">
        <v>235</v>
      </c>
      <c r="C71" s="197"/>
      <c r="D71" s="197"/>
      <c r="F71" s="90"/>
      <c r="G71" s="102" t="s">
        <v>258</v>
      </c>
    </row>
    <row r="72" ht="15" customHeight="1">
      <c r="G72"/>
    </row>
    <row r="73" ht="15" customHeight="1"/>
  </sheetData>
  <sheetProtection/>
  <mergeCells count="120">
    <mergeCell ref="B66:C66"/>
    <mergeCell ref="D66:E66"/>
    <mergeCell ref="B59:C59"/>
    <mergeCell ref="D59:E59"/>
    <mergeCell ref="B60:C60"/>
    <mergeCell ref="D60:E60"/>
    <mergeCell ref="B61:C61"/>
    <mergeCell ref="D61:E61"/>
    <mergeCell ref="B57:C57"/>
    <mergeCell ref="D57:E57"/>
    <mergeCell ref="B58:C58"/>
    <mergeCell ref="D58:E58"/>
    <mergeCell ref="B65:C65"/>
    <mergeCell ref="D65:E65"/>
    <mergeCell ref="B52:C52"/>
    <mergeCell ref="D52:E52"/>
    <mergeCell ref="B53:C53"/>
    <mergeCell ref="D53:E53"/>
    <mergeCell ref="B56:C56"/>
    <mergeCell ref="D56:E56"/>
    <mergeCell ref="B47:C47"/>
    <mergeCell ref="D47:E47"/>
    <mergeCell ref="B48:C48"/>
    <mergeCell ref="D48:E48"/>
    <mergeCell ref="B51:C51"/>
    <mergeCell ref="D51:E51"/>
    <mergeCell ref="B44:C44"/>
    <mergeCell ref="D44:E44"/>
    <mergeCell ref="B45:C45"/>
    <mergeCell ref="D45:E45"/>
    <mergeCell ref="B46:C46"/>
    <mergeCell ref="D46:E46"/>
    <mergeCell ref="B39:C39"/>
    <mergeCell ref="D39:E39"/>
    <mergeCell ref="B40:C40"/>
    <mergeCell ref="D40:E40"/>
    <mergeCell ref="B43:C43"/>
    <mergeCell ref="D43:E43"/>
    <mergeCell ref="B36:C36"/>
    <mergeCell ref="D36:E36"/>
    <mergeCell ref="B37:C37"/>
    <mergeCell ref="D37:E37"/>
    <mergeCell ref="B38:C38"/>
    <mergeCell ref="D38:E38"/>
    <mergeCell ref="B31:C31"/>
    <mergeCell ref="D31:E31"/>
    <mergeCell ref="B32:C32"/>
    <mergeCell ref="D32:E32"/>
    <mergeCell ref="B35:C35"/>
    <mergeCell ref="D35:E35"/>
    <mergeCell ref="B26:C26"/>
    <mergeCell ref="D26:E26"/>
    <mergeCell ref="B27:C27"/>
    <mergeCell ref="D27:E27"/>
    <mergeCell ref="B30:C30"/>
    <mergeCell ref="D30:E30"/>
    <mergeCell ref="B23:C23"/>
    <mergeCell ref="D23:E23"/>
    <mergeCell ref="B24:C24"/>
    <mergeCell ref="D24:E24"/>
    <mergeCell ref="B25:C25"/>
    <mergeCell ref="D25:E25"/>
    <mergeCell ref="B17:C17"/>
    <mergeCell ref="D17:E17"/>
    <mergeCell ref="B18:C18"/>
    <mergeCell ref="D18:E18"/>
    <mergeCell ref="B19:C19"/>
    <mergeCell ref="D19:E19"/>
    <mergeCell ref="B49:C49"/>
    <mergeCell ref="D49:E49"/>
    <mergeCell ref="B50:C50"/>
    <mergeCell ref="D50:E50"/>
    <mergeCell ref="B12:C12"/>
    <mergeCell ref="D12:E12"/>
    <mergeCell ref="B13:C13"/>
    <mergeCell ref="D13:E13"/>
    <mergeCell ref="B14:C14"/>
    <mergeCell ref="D14:E14"/>
    <mergeCell ref="B42:C42"/>
    <mergeCell ref="D42:E42"/>
    <mergeCell ref="B71:D71"/>
    <mergeCell ref="B69:D69"/>
    <mergeCell ref="B62:C62"/>
    <mergeCell ref="D62:E62"/>
    <mergeCell ref="B63:C63"/>
    <mergeCell ref="D63:E63"/>
    <mergeCell ref="B54:C54"/>
    <mergeCell ref="D54:E54"/>
    <mergeCell ref="A4:F4"/>
    <mergeCell ref="B5:C5"/>
    <mergeCell ref="B8:F8"/>
    <mergeCell ref="B6:F6"/>
    <mergeCell ref="B7:F7"/>
    <mergeCell ref="B9:G9"/>
    <mergeCell ref="B11:C11"/>
    <mergeCell ref="D11:E11"/>
    <mergeCell ref="B15:C15"/>
    <mergeCell ref="D15:E15"/>
    <mergeCell ref="B16:C16"/>
    <mergeCell ref="D16:E16"/>
    <mergeCell ref="B20:C20"/>
    <mergeCell ref="D20:E20"/>
    <mergeCell ref="B21:C21"/>
    <mergeCell ref="B28:C28"/>
    <mergeCell ref="D28:E28"/>
    <mergeCell ref="B29:C29"/>
    <mergeCell ref="D29:E29"/>
    <mergeCell ref="D21:E21"/>
    <mergeCell ref="B22:C22"/>
    <mergeCell ref="D22:E22"/>
    <mergeCell ref="B64:C64"/>
    <mergeCell ref="D64:E64"/>
    <mergeCell ref="B33:C33"/>
    <mergeCell ref="D33:E33"/>
    <mergeCell ref="B34:C34"/>
    <mergeCell ref="D34:E34"/>
    <mergeCell ref="B55:C55"/>
    <mergeCell ref="D55:E55"/>
    <mergeCell ref="B41:C41"/>
    <mergeCell ref="D41:E41"/>
  </mergeCells>
  <printOptions/>
  <pageMargins left="0.75" right="0.4" top="0.31" bottom="0.35" header="0.33" footer="0.33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zoomScalePageLayoutView="0" workbookViewId="0" topLeftCell="A1">
      <selection activeCell="B19" sqref="B19"/>
    </sheetView>
  </sheetViews>
  <sheetFormatPr defaultColWidth="10.66015625" defaultRowHeight="11.25"/>
  <cols>
    <col min="1" max="1" width="2.33203125" style="0" customWidth="1"/>
    <col min="2" max="2" width="82.16015625" style="0" customWidth="1"/>
    <col min="3" max="3" width="9.83203125" style="1" customWidth="1"/>
    <col min="4" max="4" width="31" style="0" customWidth="1"/>
    <col min="5" max="5" width="23.83203125" style="78" customWidth="1"/>
    <col min="6" max="6" width="17.16015625" style="0" customWidth="1"/>
  </cols>
  <sheetData>
    <row r="1" spans="1:4" ht="9.75" customHeight="1">
      <c r="A1" s="34"/>
      <c r="B1" s="32"/>
      <c r="C1" s="32"/>
      <c r="D1" s="34"/>
    </row>
    <row r="2" spans="1:4" ht="12">
      <c r="A2" s="34"/>
      <c r="B2" s="38" t="s">
        <v>137</v>
      </c>
      <c r="C2" s="47"/>
      <c r="D2" s="47"/>
    </row>
    <row r="3" spans="1:4" ht="12">
      <c r="A3" s="34"/>
      <c r="B3" s="48" t="s">
        <v>138</v>
      </c>
      <c r="C3" s="49"/>
      <c r="D3" s="50"/>
    </row>
    <row r="4" spans="1:4" ht="12">
      <c r="A4" s="34"/>
      <c r="B4" s="205" t="s">
        <v>330</v>
      </c>
      <c r="C4" s="205"/>
      <c r="D4" s="205"/>
    </row>
    <row r="5" spans="1:4" ht="13.5" customHeight="1">
      <c r="A5" s="34"/>
      <c r="B5" s="40" t="s">
        <v>231</v>
      </c>
      <c r="C5" s="41"/>
      <c r="D5" s="40"/>
    </row>
    <row r="6" spans="1:5" ht="14.25" customHeight="1">
      <c r="A6" s="34"/>
      <c r="B6" s="51" t="s">
        <v>8</v>
      </c>
      <c r="C6" s="52"/>
      <c r="D6" s="52"/>
      <c r="E6" s="92"/>
    </row>
    <row r="7" spans="1:5" s="13" customFormat="1" ht="12.75" customHeight="1">
      <c r="A7" s="53"/>
      <c r="B7" s="206" t="s">
        <v>224</v>
      </c>
      <c r="C7" s="207"/>
      <c r="D7" s="207"/>
      <c r="E7" s="93"/>
    </row>
    <row r="8" spans="1:5" s="13" customFormat="1" ht="13.5" customHeight="1">
      <c r="A8" s="53"/>
      <c r="B8" s="207" t="s">
        <v>269</v>
      </c>
      <c r="C8" s="207"/>
      <c r="D8" s="207"/>
      <c r="E8" s="93"/>
    </row>
    <row r="9" spans="1:4" ht="11.25">
      <c r="A9" s="34"/>
      <c r="B9" s="34"/>
      <c r="C9" s="44"/>
      <c r="D9" s="45" t="s">
        <v>139</v>
      </c>
    </row>
    <row r="10" spans="1:4" ht="30.75" customHeight="1">
      <c r="A10" s="204"/>
      <c r="B10" s="54" t="s">
        <v>140</v>
      </c>
      <c r="C10" s="55" t="s">
        <v>141</v>
      </c>
      <c r="D10" s="55" t="s">
        <v>142</v>
      </c>
    </row>
    <row r="11" spans="1:4" ht="15" customHeight="1">
      <c r="A11" s="204"/>
      <c r="B11" s="56" t="s">
        <v>202</v>
      </c>
      <c r="C11" s="46" t="s">
        <v>203</v>
      </c>
      <c r="D11" s="46" t="s">
        <v>204</v>
      </c>
    </row>
    <row r="12" spans="1:4" ht="18" customHeight="1">
      <c r="A12" s="34"/>
      <c r="B12" s="94" t="s">
        <v>143</v>
      </c>
      <c r="C12" s="95" t="s">
        <v>212</v>
      </c>
      <c r="D12" s="133" t="s">
        <v>272</v>
      </c>
    </row>
    <row r="13" spans="1:6" ht="24.75" customHeight="1">
      <c r="A13" s="34"/>
      <c r="B13" s="96" t="s">
        <v>144</v>
      </c>
      <c r="C13" s="97" t="s">
        <v>213</v>
      </c>
      <c r="D13" s="133" t="s">
        <v>326</v>
      </c>
      <c r="F13" s="78"/>
    </row>
    <row r="14" spans="1:6" ht="28.5" customHeight="1">
      <c r="A14" s="34"/>
      <c r="B14" s="96" t="s">
        <v>145</v>
      </c>
      <c r="C14" s="97" t="s">
        <v>214</v>
      </c>
      <c r="D14" s="133" t="s">
        <v>327</v>
      </c>
      <c r="F14" s="78"/>
    </row>
    <row r="15" spans="1:6" ht="27" customHeight="1">
      <c r="A15" s="34"/>
      <c r="B15" s="96" t="s">
        <v>146</v>
      </c>
      <c r="C15" s="97" t="s">
        <v>215</v>
      </c>
      <c r="D15" s="133" t="s">
        <v>18</v>
      </c>
      <c r="F15" s="78"/>
    </row>
    <row r="16" spans="1:4" ht="27" customHeight="1">
      <c r="A16" s="34"/>
      <c r="B16" s="96" t="s">
        <v>147</v>
      </c>
      <c r="C16" s="97" t="s">
        <v>216</v>
      </c>
      <c r="D16" s="133" t="s">
        <v>18</v>
      </c>
    </row>
    <row r="17" spans="1:4" ht="24.75" customHeight="1">
      <c r="A17" s="34"/>
      <c r="B17" s="96" t="s">
        <v>148</v>
      </c>
      <c r="C17" s="97" t="s">
        <v>217</v>
      </c>
      <c r="D17" s="133" t="s">
        <v>18</v>
      </c>
    </row>
    <row r="18" spans="1:4" ht="42.75" customHeight="1">
      <c r="A18" s="34"/>
      <c r="B18" s="96" t="s">
        <v>149</v>
      </c>
      <c r="C18" s="97" t="s">
        <v>218</v>
      </c>
      <c r="D18" s="133" t="s">
        <v>328</v>
      </c>
    </row>
    <row r="19" spans="1:4" ht="28.5" customHeight="1">
      <c r="A19" s="34"/>
      <c r="B19" s="98" t="s">
        <v>150</v>
      </c>
      <c r="C19" s="97" t="s">
        <v>219</v>
      </c>
      <c r="D19" s="134" t="s">
        <v>329</v>
      </c>
    </row>
    <row r="20" spans="2:4" ht="11.25">
      <c r="B20" s="34"/>
      <c r="C20" s="44"/>
      <c r="D20" s="34"/>
    </row>
    <row r="21" ht="11.25">
      <c r="D21" s="78"/>
    </row>
    <row r="24" ht="11.25">
      <c r="B24" s="18"/>
    </row>
    <row r="25" spans="2:4" ht="12">
      <c r="B25" s="82" t="s">
        <v>50</v>
      </c>
      <c r="C25" s="83" t="s">
        <v>253</v>
      </c>
      <c r="D25" s="84"/>
    </row>
    <row r="26" spans="2:4" ht="12">
      <c r="B26" s="84"/>
      <c r="C26" s="85"/>
      <c r="D26" s="84"/>
    </row>
    <row r="27" spans="2:4" ht="12">
      <c r="B27" s="84"/>
      <c r="C27" s="85"/>
      <c r="D27" s="84"/>
    </row>
    <row r="28" spans="2:4" ht="12">
      <c r="B28" s="84"/>
      <c r="C28" s="85"/>
      <c r="D28" s="84"/>
    </row>
    <row r="29" spans="2:4" ht="12">
      <c r="B29" s="82" t="s">
        <v>200</v>
      </c>
      <c r="C29" s="83" t="s">
        <v>250</v>
      </c>
      <c r="D29" s="84"/>
    </row>
    <row r="30" spans="2:4" ht="12">
      <c r="B30" s="84"/>
      <c r="C30" s="85"/>
      <c r="D30" s="84"/>
    </row>
    <row r="31" spans="2:4" ht="12">
      <c r="B31" s="84"/>
      <c r="C31" s="85"/>
      <c r="D31" s="84"/>
    </row>
    <row r="32" spans="2:4" ht="12">
      <c r="B32" s="84"/>
      <c r="C32" s="85"/>
      <c r="D32" s="84"/>
    </row>
    <row r="33" spans="2:4" ht="12">
      <c r="B33" s="82" t="s">
        <v>235</v>
      </c>
      <c r="C33" s="83" t="s">
        <v>236</v>
      </c>
      <c r="D33" s="84"/>
    </row>
    <row r="34" spans="2:4" ht="12">
      <c r="B34" s="84"/>
      <c r="C34" s="85"/>
      <c r="D34" s="84"/>
    </row>
    <row r="35" spans="2:4" ht="12">
      <c r="B35" s="84"/>
      <c r="C35" s="85"/>
      <c r="D35" s="84"/>
    </row>
    <row r="36" spans="2:4" ht="12">
      <c r="B36" s="84"/>
      <c r="C36" s="85"/>
      <c r="D36" s="84"/>
    </row>
    <row r="37" spans="2:4" ht="12">
      <c r="B37" s="84"/>
      <c r="C37" s="85"/>
      <c r="D37" s="84"/>
    </row>
  </sheetData>
  <sheetProtection/>
  <mergeCells count="4">
    <mergeCell ref="A10:A11"/>
    <mergeCell ref="B4:D4"/>
    <mergeCell ref="B7:D7"/>
    <mergeCell ref="B8:D8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zoomScalePageLayoutView="0" workbookViewId="0" topLeftCell="A4">
      <selection activeCell="B45" sqref="B45"/>
    </sheetView>
  </sheetViews>
  <sheetFormatPr defaultColWidth="10.66015625" defaultRowHeight="11.25"/>
  <cols>
    <col min="1" max="1" width="2.33203125" style="0" customWidth="1"/>
    <col min="2" max="2" width="87.16015625" style="0" customWidth="1"/>
    <col min="3" max="3" width="9.66015625" style="1" customWidth="1"/>
    <col min="4" max="4" width="23.16015625" style="0" customWidth="1"/>
    <col min="5" max="5" width="19.5" style="0" customWidth="1"/>
    <col min="6" max="6" width="21.33203125" style="0" customWidth="1"/>
  </cols>
  <sheetData>
    <row r="1" spans="1:6" ht="9" customHeight="1">
      <c r="A1" s="34"/>
      <c r="B1" s="32"/>
      <c r="C1" s="32"/>
      <c r="D1" s="33"/>
      <c r="E1" s="33"/>
      <c r="F1" s="34"/>
    </row>
    <row r="2" spans="1:6" ht="12">
      <c r="A2" s="34"/>
      <c r="B2" s="35"/>
      <c r="C2" s="36"/>
      <c r="D2" s="36"/>
      <c r="E2" s="36"/>
      <c r="F2" s="37" t="s">
        <v>110</v>
      </c>
    </row>
    <row r="3" spans="1:6" ht="12">
      <c r="A3" s="34"/>
      <c r="B3" s="35"/>
      <c r="C3" s="36"/>
      <c r="D3" s="36"/>
      <c r="E3" s="36"/>
      <c r="F3" s="37" t="s">
        <v>1</v>
      </c>
    </row>
    <row r="4" spans="1:6" ht="12">
      <c r="A4" s="34"/>
      <c r="B4" s="35"/>
      <c r="C4" s="36"/>
      <c r="D4" s="36"/>
      <c r="E4" s="36"/>
      <c r="F4" s="37" t="s">
        <v>2</v>
      </c>
    </row>
    <row r="5" spans="1:6" ht="12">
      <c r="A5" s="34"/>
      <c r="B5" s="35"/>
      <c r="C5" s="36"/>
      <c r="D5" s="36"/>
      <c r="E5" s="36"/>
      <c r="F5" s="37" t="s">
        <v>3</v>
      </c>
    </row>
    <row r="6" spans="1:6" ht="12">
      <c r="A6" s="34"/>
      <c r="B6" s="35"/>
      <c r="C6" s="36"/>
      <c r="D6" s="36"/>
      <c r="E6" s="36"/>
      <c r="F6" s="37" t="s">
        <v>4</v>
      </c>
    </row>
    <row r="7" spans="1:6" ht="12">
      <c r="A7" s="34"/>
      <c r="B7" s="35"/>
      <c r="C7" s="36"/>
      <c r="D7" s="36"/>
      <c r="E7" s="36"/>
      <c r="F7" s="37" t="s">
        <v>5</v>
      </c>
    </row>
    <row r="8" spans="1:6" ht="12">
      <c r="A8" s="34"/>
      <c r="B8" s="38" t="s">
        <v>111</v>
      </c>
      <c r="C8" s="39"/>
      <c r="D8" s="39"/>
      <c r="E8" s="39"/>
      <c r="F8" s="39"/>
    </row>
    <row r="9" spans="1:6" ht="15.75" customHeight="1">
      <c r="A9" s="34"/>
      <c r="B9" s="205" t="s">
        <v>335</v>
      </c>
      <c r="C9" s="205"/>
      <c r="D9" s="205"/>
      <c r="E9" s="205"/>
      <c r="F9" s="205"/>
    </row>
    <row r="10" spans="1:6" s="4" customFormat="1" ht="19.5" customHeight="1">
      <c r="A10" s="57"/>
      <c r="B10" s="40" t="s">
        <v>231</v>
      </c>
      <c r="C10" s="41"/>
      <c r="D10" s="40"/>
      <c r="E10" s="40"/>
      <c r="F10" s="40"/>
    </row>
    <row r="11" spans="1:6" ht="23.25" customHeight="1">
      <c r="A11" s="34"/>
      <c r="B11" s="42" t="s">
        <v>8</v>
      </c>
      <c r="C11" s="43"/>
      <c r="D11" s="43"/>
      <c r="E11" s="43"/>
      <c r="F11" s="39"/>
    </row>
    <row r="12" spans="1:6" s="13" customFormat="1" ht="23.25" customHeight="1">
      <c r="A12" s="53"/>
      <c r="B12" s="206" t="s">
        <v>224</v>
      </c>
      <c r="C12" s="207"/>
      <c r="D12" s="207"/>
      <c r="E12" s="207"/>
      <c r="F12" s="208"/>
    </row>
    <row r="13" spans="1:6" s="13" customFormat="1" ht="18.75" customHeight="1">
      <c r="A13" s="53"/>
      <c r="B13" s="207" t="s">
        <v>270</v>
      </c>
      <c r="C13" s="207"/>
      <c r="D13" s="207"/>
      <c r="E13" s="207"/>
      <c r="F13" s="208"/>
    </row>
    <row r="14" spans="1:6" ht="11.25">
      <c r="A14" s="34"/>
      <c r="B14" s="34"/>
      <c r="C14" s="44"/>
      <c r="D14" s="34"/>
      <c r="E14" s="45"/>
      <c r="F14" s="45" t="s">
        <v>10</v>
      </c>
    </row>
    <row r="15" spans="1:6" ht="78.75" customHeight="1">
      <c r="A15" s="34"/>
      <c r="B15" s="80" t="s">
        <v>112</v>
      </c>
      <c r="C15" s="80" t="s">
        <v>12</v>
      </c>
      <c r="D15" s="80" t="s">
        <v>113</v>
      </c>
      <c r="E15" s="80" t="s">
        <v>114</v>
      </c>
      <c r="F15" s="80" t="s">
        <v>115</v>
      </c>
    </row>
    <row r="16" spans="1:6" ht="12.75">
      <c r="A16" s="34"/>
      <c r="B16" s="79" t="s">
        <v>202</v>
      </c>
      <c r="C16" s="79" t="s">
        <v>203</v>
      </c>
      <c r="D16" s="79" t="s">
        <v>204</v>
      </c>
      <c r="E16" s="79" t="s">
        <v>205</v>
      </c>
      <c r="F16" s="79" t="s">
        <v>234</v>
      </c>
    </row>
    <row r="17" spans="1:6" ht="20.25" customHeight="1">
      <c r="A17" s="34"/>
      <c r="B17" s="103" t="s">
        <v>116</v>
      </c>
      <c r="C17" s="104">
        <v>100</v>
      </c>
      <c r="D17" s="105">
        <v>600.31</v>
      </c>
      <c r="E17" s="105">
        <v>1.71</v>
      </c>
      <c r="F17" s="106" t="s">
        <v>117</v>
      </c>
    </row>
    <row r="18" spans="1:6" ht="15.75" customHeight="1">
      <c r="A18" s="34"/>
      <c r="B18" s="107" t="s">
        <v>15</v>
      </c>
      <c r="C18" s="108"/>
      <c r="D18" s="107"/>
      <c r="E18" s="107"/>
      <c r="F18" s="107"/>
    </row>
    <row r="19" spans="1:6" ht="20.25" customHeight="1">
      <c r="A19" s="34"/>
      <c r="B19" s="109" t="s">
        <v>16</v>
      </c>
      <c r="C19" s="110">
        <v>110</v>
      </c>
      <c r="D19" s="111">
        <v>600.31</v>
      </c>
      <c r="E19" s="105">
        <v>1.71</v>
      </c>
      <c r="F19" s="106" t="s">
        <v>117</v>
      </c>
    </row>
    <row r="20" spans="1:6" ht="21" customHeight="1">
      <c r="A20" s="34"/>
      <c r="B20" s="112" t="s">
        <v>283</v>
      </c>
      <c r="C20" s="113"/>
      <c r="D20" s="111">
        <v>600.31</v>
      </c>
      <c r="E20" s="105">
        <v>1.71</v>
      </c>
      <c r="F20" s="106" t="s">
        <v>117</v>
      </c>
    </row>
    <row r="21" spans="1:6" ht="20.25" customHeight="1">
      <c r="A21" s="34"/>
      <c r="B21" s="109" t="s">
        <v>17</v>
      </c>
      <c r="C21" s="110">
        <v>120</v>
      </c>
      <c r="D21" s="114"/>
      <c r="E21" s="115" t="s">
        <v>18</v>
      </c>
      <c r="F21" s="106" t="s">
        <v>117</v>
      </c>
    </row>
    <row r="22" spans="1:6" ht="26.25" customHeight="1">
      <c r="A22" s="34"/>
      <c r="B22" s="103" t="s">
        <v>19</v>
      </c>
      <c r="C22" s="104">
        <v>200</v>
      </c>
      <c r="D22" s="115"/>
      <c r="E22" s="115" t="s">
        <v>18</v>
      </c>
      <c r="F22" s="106" t="s">
        <v>117</v>
      </c>
    </row>
    <row r="23" spans="1:6" ht="19.5" customHeight="1">
      <c r="A23" s="34"/>
      <c r="B23" s="107" t="s">
        <v>15</v>
      </c>
      <c r="C23" s="108"/>
      <c r="D23" s="107"/>
      <c r="E23" s="107"/>
      <c r="F23" s="107"/>
    </row>
    <row r="24" spans="1:6" ht="16.5" customHeight="1">
      <c r="A24" s="34"/>
      <c r="B24" s="109" t="s">
        <v>16</v>
      </c>
      <c r="C24" s="110">
        <v>210</v>
      </c>
      <c r="D24" s="114"/>
      <c r="E24" s="115" t="s">
        <v>18</v>
      </c>
      <c r="F24" s="106" t="s">
        <v>117</v>
      </c>
    </row>
    <row r="25" spans="1:6" ht="16.5" customHeight="1">
      <c r="A25" s="34"/>
      <c r="B25" s="109" t="s">
        <v>17</v>
      </c>
      <c r="C25" s="110">
        <v>220</v>
      </c>
      <c r="D25" s="114"/>
      <c r="E25" s="115" t="s">
        <v>18</v>
      </c>
      <c r="F25" s="106" t="s">
        <v>117</v>
      </c>
    </row>
    <row r="26" spans="1:6" ht="20.25" customHeight="1">
      <c r="A26" s="34"/>
      <c r="B26" s="116" t="s">
        <v>118</v>
      </c>
      <c r="C26" s="104">
        <v>300</v>
      </c>
      <c r="D26" s="117">
        <v>32587.49</v>
      </c>
      <c r="E26" s="105">
        <v>92.62</v>
      </c>
      <c r="F26" s="106" t="s">
        <v>117</v>
      </c>
    </row>
    <row r="27" spans="1:6" ht="42" customHeight="1">
      <c r="A27" s="34"/>
      <c r="B27" s="118" t="s">
        <v>15</v>
      </c>
      <c r="C27" s="108"/>
      <c r="D27" s="107"/>
      <c r="E27" s="107"/>
      <c r="F27" s="107"/>
    </row>
    <row r="28" spans="1:6" ht="39" customHeight="1">
      <c r="A28" s="34"/>
      <c r="B28" s="119" t="s">
        <v>119</v>
      </c>
      <c r="C28" s="104">
        <v>310</v>
      </c>
      <c r="D28" s="117">
        <v>32587.49</v>
      </c>
      <c r="E28" s="105">
        <v>92.62</v>
      </c>
      <c r="F28" s="106" t="s">
        <v>117</v>
      </c>
    </row>
    <row r="29" spans="1:6" ht="18.75" customHeight="1">
      <c r="A29" s="34"/>
      <c r="B29" s="120" t="s">
        <v>120</v>
      </c>
      <c r="C29" s="108"/>
      <c r="D29" s="121"/>
      <c r="E29" s="121"/>
      <c r="F29" s="121"/>
    </row>
    <row r="30" spans="1:6" ht="18" customHeight="1">
      <c r="A30" s="34"/>
      <c r="B30" s="122" t="s">
        <v>121</v>
      </c>
      <c r="C30" s="110">
        <v>311</v>
      </c>
      <c r="D30" s="115"/>
      <c r="E30" s="115" t="s">
        <v>18</v>
      </c>
      <c r="F30" s="115"/>
    </row>
    <row r="31" spans="1:6" ht="20.25" customHeight="1">
      <c r="A31" s="34"/>
      <c r="B31" s="122" t="s">
        <v>122</v>
      </c>
      <c r="C31" s="110">
        <v>312</v>
      </c>
      <c r="D31" s="115"/>
      <c r="E31" s="115" t="s">
        <v>18</v>
      </c>
      <c r="F31" s="115"/>
    </row>
    <row r="32" spans="1:6" ht="24" customHeight="1">
      <c r="A32" s="34"/>
      <c r="B32" s="122" t="s">
        <v>123</v>
      </c>
      <c r="C32" s="110">
        <v>313</v>
      </c>
      <c r="D32" s="115"/>
      <c r="E32" s="115" t="s">
        <v>18</v>
      </c>
      <c r="F32" s="115"/>
    </row>
    <row r="33" spans="1:6" ht="35.25" customHeight="1">
      <c r="A33" s="34"/>
      <c r="B33" s="122" t="s">
        <v>124</v>
      </c>
      <c r="C33" s="110">
        <v>314</v>
      </c>
      <c r="D33" s="115"/>
      <c r="E33" s="115" t="s">
        <v>18</v>
      </c>
      <c r="F33" s="106" t="s">
        <v>117</v>
      </c>
    </row>
    <row r="34" spans="1:6" ht="34.5" customHeight="1">
      <c r="A34" s="34"/>
      <c r="B34" s="122" t="s">
        <v>125</v>
      </c>
      <c r="C34" s="110">
        <v>315</v>
      </c>
      <c r="D34" s="117">
        <v>31506.03</v>
      </c>
      <c r="E34" s="105">
        <v>89.55</v>
      </c>
      <c r="F34" s="106" t="s">
        <v>117</v>
      </c>
    </row>
    <row r="35" spans="1:6" ht="33" customHeight="1">
      <c r="A35" s="34"/>
      <c r="B35" s="123" t="s">
        <v>259</v>
      </c>
      <c r="C35" s="113"/>
      <c r="D35" s="117">
        <v>3490.83</v>
      </c>
      <c r="E35" s="105">
        <v>9.92</v>
      </c>
      <c r="F35" s="106" t="s">
        <v>117</v>
      </c>
    </row>
    <row r="36" spans="1:6" ht="24.75" customHeight="1">
      <c r="A36" s="34"/>
      <c r="B36" s="123" t="s">
        <v>265</v>
      </c>
      <c r="C36" s="113"/>
      <c r="D36" s="117">
        <v>4791.55</v>
      </c>
      <c r="E36" s="105">
        <v>13.62</v>
      </c>
      <c r="F36" s="106" t="s">
        <v>117</v>
      </c>
    </row>
    <row r="37" spans="1:6" ht="27" customHeight="1">
      <c r="A37" s="34"/>
      <c r="B37" s="123" t="s">
        <v>264</v>
      </c>
      <c r="C37" s="113"/>
      <c r="D37" s="117">
        <v>4986.23</v>
      </c>
      <c r="E37" s="105">
        <v>14.17</v>
      </c>
      <c r="F37" s="106" t="s">
        <v>117</v>
      </c>
    </row>
    <row r="38" spans="1:6" ht="24" customHeight="1">
      <c r="A38" s="34"/>
      <c r="B38" s="123" t="s">
        <v>333</v>
      </c>
      <c r="C38" s="113"/>
      <c r="D38" s="117">
        <v>3048.84</v>
      </c>
      <c r="E38" s="105">
        <v>8.67</v>
      </c>
      <c r="F38" s="106" t="s">
        <v>117</v>
      </c>
    </row>
    <row r="39" spans="1:6" ht="27.75" customHeight="1">
      <c r="A39" s="34"/>
      <c r="B39" s="123" t="s">
        <v>260</v>
      </c>
      <c r="C39" s="113"/>
      <c r="D39" s="117">
        <v>4890.44</v>
      </c>
      <c r="E39" s="105">
        <v>13.9</v>
      </c>
      <c r="F39" s="106" t="s">
        <v>117</v>
      </c>
    </row>
    <row r="40" spans="1:6" ht="35.25" customHeight="1">
      <c r="A40" s="34"/>
      <c r="B40" s="123" t="s">
        <v>266</v>
      </c>
      <c r="C40" s="113"/>
      <c r="D40" s="117">
        <v>3420.25</v>
      </c>
      <c r="E40" s="105">
        <v>9.72</v>
      </c>
      <c r="F40" s="106" t="s">
        <v>117</v>
      </c>
    </row>
    <row r="41" spans="2:6" ht="33.75" customHeight="1">
      <c r="B41" s="123" t="s">
        <v>271</v>
      </c>
      <c r="C41" s="113"/>
      <c r="D41" s="117">
        <v>5044.58</v>
      </c>
      <c r="E41" s="105">
        <v>14.34</v>
      </c>
      <c r="F41" s="106" t="s">
        <v>117</v>
      </c>
    </row>
    <row r="42" spans="2:6" ht="34.5" customHeight="1">
      <c r="B42" s="123" t="s">
        <v>263</v>
      </c>
      <c r="C42" s="113"/>
      <c r="D42" s="117">
        <v>1833.31</v>
      </c>
      <c r="E42" s="105">
        <v>5.21</v>
      </c>
      <c r="F42" s="106" t="s">
        <v>117</v>
      </c>
    </row>
    <row r="43" spans="2:6" ht="31.5" customHeight="1">
      <c r="B43" s="122" t="s">
        <v>126</v>
      </c>
      <c r="C43" s="110">
        <v>316</v>
      </c>
      <c r="D43" s="115"/>
      <c r="E43" s="115" t="s">
        <v>18</v>
      </c>
      <c r="F43" s="106" t="s">
        <v>117</v>
      </c>
    </row>
    <row r="44" spans="2:6" ht="51" customHeight="1">
      <c r="B44" s="122" t="s">
        <v>127</v>
      </c>
      <c r="C44" s="110">
        <v>317</v>
      </c>
      <c r="D44" s="117">
        <v>1081.47</v>
      </c>
      <c r="E44" s="105">
        <v>3.07</v>
      </c>
      <c r="F44" s="106" t="s">
        <v>117</v>
      </c>
    </row>
    <row r="45" spans="2:6" ht="27" customHeight="1">
      <c r="B45" s="123" t="s">
        <v>267</v>
      </c>
      <c r="C45" s="113"/>
      <c r="D45" s="105">
        <v>4.14</v>
      </c>
      <c r="E45" s="105">
        <v>0.01</v>
      </c>
      <c r="F45" s="106" t="s">
        <v>117</v>
      </c>
    </row>
    <row r="46" spans="2:6" ht="47.25" customHeight="1">
      <c r="B46" s="123" t="s">
        <v>334</v>
      </c>
      <c r="C46" s="113"/>
      <c r="D46" s="117">
        <v>1077.32</v>
      </c>
      <c r="E46" s="105">
        <v>3.06</v>
      </c>
      <c r="F46" s="106" t="s">
        <v>117</v>
      </c>
    </row>
    <row r="47" spans="2:6" ht="33.75" customHeight="1">
      <c r="B47" s="122" t="s">
        <v>128</v>
      </c>
      <c r="C47" s="110">
        <v>318</v>
      </c>
      <c r="D47" s="115"/>
      <c r="E47" s="115" t="s">
        <v>18</v>
      </c>
      <c r="F47" s="106" t="s">
        <v>117</v>
      </c>
    </row>
    <row r="48" spans="2:6" ht="31.5" customHeight="1">
      <c r="B48" s="119" t="s">
        <v>129</v>
      </c>
      <c r="C48" s="104">
        <v>320</v>
      </c>
      <c r="D48" s="115"/>
      <c r="E48" s="115" t="s">
        <v>18</v>
      </c>
      <c r="F48" s="106" t="s">
        <v>117</v>
      </c>
    </row>
    <row r="49" spans="2:6" ht="33.75" customHeight="1">
      <c r="B49" s="120" t="s">
        <v>120</v>
      </c>
      <c r="C49" s="108"/>
      <c r="D49" s="121"/>
      <c r="E49" s="121"/>
      <c r="F49" s="106" t="s">
        <v>117</v>
      </c>
    </row>
    <row r="50" spans="2:6" ht="29.25" customHeight="1">
      <c r="B50" s="122" t="s">
        <v>121</v>
      </c>
      <c r="C50" s="110">
        <v>321</v>
      </c>
      <c r="D50" s="115"/>
      <c r="E50" s="115" t="s">
        <v>18</v>
      </c>
      <c r="F50" s="106" t="s">
        <v>117</v>
      </c>
    </row>
    <row r="51" spans="2:6" ht="23.25" customHeight="1">
      <c r="B51" s="122" t="s">
        <v>122</v>
      </c>
      <c r="C51" s="110">
        <v>322</v>
      </c>
      <c r="D51" s="115"/>
      <c r="E51" s="115" t="s">
        <v>18</v>
      </c>
      <c r="F51" s="106" t="s">
        <v>117</v>
      </c>
    </row>
    <row r="52" spans="2:6" s="81" customFormat="1" ht="39" customHeight="1">
      <c r="B52" s="122" t="s">
        <v>123</v>
      </c>
      <c r="C52" s="110">
        <v>323</v>
      </c>
      <c r="D52" s="115"/>
      <c r="E52" s="115" t="s">
        <v>18</v>
      </c>
      <c r="F52" s="106" t="s">
        <v>117</v>
      </c>
    </row>
    <row r="53" spans="2:6" s="81" customFormat="1" ht="37.5" customHeight="1">
      <c r="B53" s="122" t="s">
        <v>124</v>
      </c>
      <c r="C53" s="110">
        <v>324</v>
      </c>
      <c r="D53" s="115"/>
      <c r="E53" s="115" t="s">
        <v>18</v>
      </c>
      <c r="F53" s="106" t="s">
        <v>117</v>
      </c>
    </row>
    <row r="54" spans="2:6" s="81" customFormat="1" ht="34.5" customHeight="1">
      <c r="B54" s="122" t="s">
        <v>125</v>
      </c>
      <c r="C54" s="110">
        <v>325</v>
      </c>
      <c r="D54" s="115"/>
      <c r="E54" s="115" t="s">
        <v>18</v>
      </c>
      <c r="F54" s="106" t="s">
        <v>117</v>
      </c>
    </row>
    <row r="55" spans="2:6" s="81" customFormat="1" ht="24" customHeight="1">
      <c r="B55" s="122" t="s">
        <v>126</v>
      </c>
      <c r="C55" s="110">
        <v>326</v>
      </c>
      <c r="D55" s="115"/>
      <c r="E55" s="115" t="s">
        <v>18</v>
      </c>
      <c r="F55" s="106" t="s">
        <v>117</v>
      </c>
    </row>
    <row r="56" spans="2:6" s="81" customFormat="1" ht="30.75" customHeight="1">
      <c r="B56" s="122" t="s">
        <v>127</v>
      </c>
      <c r="C56" s="110">
        <v>327</v>
      </c>
      <c r="D56" s="115"/>
      <c r="E56" s="115" t="s">
        <v>18</v>
      </c>
      <c r="F56" s="106" t="s">
        <v>117</v>
      </c>
    </row>
    <row r="57" spans="2:6" s="81" customFormat="1" ht="35.25" customHeight="1">
      <c r="B57" s="122" t="s">
        <v>130</v>
      </c>
      <c r="C57" s="110">
        <v>328</v>
      </c>
      <c r="D57" s="115"/>
      <c r="E57" s="115" t="s">
        <v>18</v>
      </c>
      <c r="F57" s="106" t="s">
        <v>117</v>
      </c>
    </row>
    <row r="58" spans="2:6" ht="28.5" customHeight="1">
      <c r="B58" s="122" t="s">
        <v>128</v>
      </c>
      <c r="C58" s="110">
        <v>329</v>
      </c>
      <c r="D58" s="115"/>
      <c r="E58" s="115" t="s">
        <v>18</v>
      </c>
      <c r="F58" s="106" t="s">
        <v>117</v>
      </c>
    </row>
    <row r="59" spans="2:6" ht="44.25" customHeight="1">
      <c r="B59" s="116" t="s">
        <v>23</v>
      </c>
      <c r="C59" s="104">
        <v>400</v>
      </c>
      <c r="D59" s="115"/>
      <c r="E59" s="115" t="s">
        <v>18</v>
      </c>
      <c r="F59" s="106" t="s">
        <v>117</v>
      </c>
    </row>
    <row r="60" spans="2:6" ht="30.75" customHeight="1">
      <c r="B60" s="118" t="s">
        <v>15</v>
      </c>
      <c r="C60" s="108"/>
      <c r="D60" s="107"/>
      <c r="E60" s="107"/>
      <c r="F60" s="106" t="s">
        <v>117</v>
      </c>
    </row>
    <row r="61" spans="2:6" ht="24.75" customHeight="1">
      <c r="B61" s="124" t="s">
        <v>121</v>
      </c>
      <c r="C61" s="110">
        <v>410</v>
      </c>
      <c r="D61" s="115"/>
      <c r="E61" s="115" t="s">
        <v>18</v>
      </c>
      <c r="F61" s="106" t="s">
        <v>117</v>
      </c>
    </row>
    <row r="62" spans="2:6" ht="29.25" customHeight="1">
      <c r="B62" s="124" t="s">
        <v>122</v>
      </c>
      <c r="C62" s="110">
        <v>420</v>
      </c>
      <c r="D62" s="115"/>
      <c r="E62" s="115" t="s">
        <v>18</v>
      </c>
      <c r="F62" s="106" t="s">
        <v>117</v>
      </c>
    </row>
    <row r="63" spans="2:6" ht="27" customHeight="1">
      <c r="B63" s="124" t="s">
        <v>123</v>
      </c>
      <c r="C63" s="110">
        <v>430</v>
      </c>
      <c r="D63" s="115"/>
      <c r="E63" s="115" t="s">
        <v>18</v>
      </c>
      <c r="F63" s="106" t="s">
        <v>117</v>
      </c>
    </row>
    <row r="64" spans="2:6" ht="24" customHeight="1">
      <c r="B64" s="124" t="s">
        <v>124</v>
      </c>
      <c r="C64" s="110">
        <v>440</v>
      </c>
      <c r="D64" s="115"/>
      <c r="E64" s="115" t="s">
        <v>18</v>
      </c>
      <c r="F64" s="106" t="s">
        <v>117</v>
      </c>
    </row>
    <row r="65" spans="2:6" ht="17.25" customHeight="1">
      <c r="B65" s="124" t="s">
        <v>125</v>
      </c>
      <c r="C65" s="110">
        <v>450</v>
      </c>
      <c r="D65" s="115"/>
      <c r="E65" s="115" t="s">
        <v>18</v>
      </c>
      <c r="F65" s="106" t="s">
        <v>117</v>
      </c>
    </row>
    <row r="66" spans="2:6" ht="34.5" customHeight="1">
      <c r="B66" s="124" t="s">
        <v>126</v>
      </c>
      <c r="C66" s="110">
        <v>460</v>
      </c>
      <c r="D66" s="115"/>
      <c r="E66" s="115" t="s">
        <v>18</v>
      </c>
      <c r="F66" s="106" t="s">
        <v>117</v>
      </c>
    </row>
    <row r="67" spans="2:6" ht="15.75" customHeight="1">
      <c r="B67" s="124" t="s">
        <v>127</v>
      </c>
      <c r="C67" s="110">
        <v>470</v>
      </c>
      <c r="D67" s="115"/>
      <c r="E67" s="115" t="s">
        <v>18</v>
      </c>
      <c r="F67" s="106" t="s">
        <v>117</v>
      </c>
    </row>
    <row r="68" spans="2:6" ht="42.75" customHeight="1">
      <c r="B68" s="124" t="s">
        <v>130</v>
      </c>
      <c r="C68" s="110">
        <v>480</v>
      </c>
      <c r="D68" s="115"/>
      <c r="E68" s="115" t="s">
        <v>18</v>
      </c>
      <c r="F68" s="106" t="s">
        <v>117</v>
      </c>
    </row>
    <row r="69" spans="2:6" ht="26.25" customHeight="1">
      <c r="B69" s="124" t="s">
        <v>128</v>
      </c>
      <c r="C69" s="110">
        <v>490</v>
      </c>
      <c r="D69" s="115"/>
      <c r="E69" s="115" t="s">
        <v>18</v>
      </c>
      <c r="F69" s="106" t="s">
        <v>117</v>
      </c>
    </row>
    <row r="70" spans="2:6" ht="30" customHeight="1">
      <c r="B70" s="124" t="s">
        <v>72</v>
      </c>
      <c r="C70" s="110">
        <v>491</v>
      </c>
      <c r="D70" s="115"/>
      <c r="E70" s="115" t="s">
        <v>18</v>
      </c>
      <c r="F70" s="106" t="s">
        <v>117</v>
      </c>
    </row>
    <row r="71" spans="2:6" ht="30" customHeight="1">
      <c r="B71" s="116" t="s">
        <v>131</v>
      </c>
      <c r="C71" s="104">
        <v>500</v>
      </c>
      <c r="D71" s="115"/>
      <c r="E71" s="115" t="s">
        <v>18</v>
      </c>
      <c r="F71" s="106" t="s">
        <v>117</v>
      </c>
    </row>
    <row r="72" spans="2:6" ht="31.5" customHeight="1">
      <c r="B72" s="118" t="s">
        <v>15</v>
      </c>
      <c r="C72" s="108"/>
      <c r="D72" s="107"/>
      <c r="E72" s="107"/>
      <c r="F72" s="106" t="s">
        <v>117</v>
      </c>
    </row>
    <row r="73" spans="2:6" ht="11.25">
      <c r="B73" s="119" t="s">
        <v>132</v>
      </c>
      <c r="C73" s="104">
        <v>510</v>
      </c>
      <c r="D73" s="115"/>
      <c r="E73" s="115" t="s">
        <v>18</v>
      </c>
      <c r="F73" s="106" t="s">
        <v>117</v>
      </c>
    </row>
    <row r="74" spans="2:6" ht="11.25">
      <c r="B74" s="124" t="s">
        <v>133</v>
      </c>
      <c r="C74" s="110">
        <v>520</v>
      </c>
      <c r="D74" s="115"/>
      <c r="E74" s="115" t="s">
        <v>18</v>
      </c>
      <c r="F74" s="106" t="s">
        <v>117</v>
      </c>
    </row>
    <row r="75" spans="2:6" ht="11.25">
      <c r="B75" s="124" t="s">
        <v>134</v>
      </c>
      <c r="C75" s="110">
        <v>530</v>
      </c>
      <c r="D75" s="115"/>
      <c r="E75" s="115" t="s">
        <v>18</v>
      </c>
      <c r="F75" s="106" t="s">
        <v>117</v>
      </c>
    </row>
    <row r="76" spans="2:6" ht="11.25">
      <c r="B76" s="124" t="s">
        <v>135</v>
      </c>
      <c r="C76" s="110">
        <v>540</v>
      </c>
      <c r="D76" s="115"/>
      <c r="E76" s="115" t="s">
        <v>18</v>
      </c>
      <c r="F76" s="106" t="s">
        <v>117</v>
      </c>
    </row>
    <row r="77" spans="2:6" ht="11.25">
      <c r="B77" s="125" t="s">
        <v>284</v>
      </c>
      <c r="C77" s="110">
        <v>600</v>
      </c>
      <c r="D77" s="115"/>
      <c r="E77" s="115" t="s">
        <v>18</v>
      </c>
      <c r="F77" s="106"/>
    </row>
    <row r="78" spans="2:6" ht="11.25">
      <c r="B78" s="125" t="s">
        <v>285</v>
      </c>
      <c r="C78" s="110">
        <v>700</v>
      </c>
      <c r="D78" s="115"/>
      <c r="E78" s="115" t="s">
        <v>18</v>
      </c>
      <c r="F78" s="106" t="s">
        <v>117</v>
      </c>
    </row>
    <row r="79" spans="2:6" ht="11.25">
      <c r="B79" s="109" t="s">
        <v>286</v>
      </c>
      <c r="C79" s="110">
        <v>800</v>
      </c>
      <c r="D79" s="115"/>
      <c r="E79" s="115" t="s">
        <v>18</v>
      </c>
      <c r="F79" s="106" t="s">
        <v>117</v>
      </c>
    </row>
    <row r="80" spans="2:6" ht="11.25">
      <c r="B80" s="125" t="s">
        <v>287</v>
      </c>
      <c r="C80" s="110">
        <v>900</v>
      </c>
      <c r="D80" s="115"/>
      <c r="E80" s="115" t="s">
        <v>18</v>
      </c>
      <c r="F80" s="106" t="s">
        <v>117</v>
      </c>
    </row>
    <row r="81" spans="2:6" ht="11.25">
      <c r="B81" s="125" t="s">
        <v>172</v>
      </c>
      <c r="C81" s="110">
        <v>1000</v>
      </c>
      <c r="D81" s="115"/>
      <c r="E81" s="115" t="s">
        <v>18</v>
      </c>
      <c r="F81" s="106" t="s">
        <v>117</v>
      </c>
    </row>
    <row r="82" spans="2:6" ht="11.25">
      <c r="B82" s="125" t="s">
        <v>288</v>
      </c>
      <c r="C82" s="110">
        <v>1100</v>
      </c>
      <c r="D82" s="115"/>
      <c r="E82" s="115" t="s">
        <v>18</v>
      </c>
      <c r="F82" s="106" t="s">
        <v>117</v>
      </c>
    </row>
    <row r="83" spans="2:6" ht="11.25">
      <c r="B83" s="116" t="s">
        <v>26</v>
      </c>
      <c r="C83" s="104">
        <v>1200</v>
      </c>
      <c r="D83" s="117">
        <v>1994.58</v>
      </c>
      <c r="E83" s="105">
        <v>5.67</v>
      </c>
      <c r="F83" s="106" t="s">
        <v>117</v>
      </c>
    </row>
    <row r="84" spans="2:6" ht="11.25">
      <c r="B84" s="118" t="s">
        <v>15</v>
      </c>
      <c r="C84" s="108"/>
      <c r="D84" s="107"/>
      <c r="E84" s="107"/>
      <c r="F84" s="107"/>
    </row>
    <row r="85" spans="2:6" ht="11.25">
      <c r="B85" s="124" t="s">
        <v>27</v>
      </c>
      <c r="C85" s="110">
        <v>1210</v>
      </c>
      <c r="D85" s="117">
        <v>1994.58</v>
      </c>
      <c r="E85" s="105">
        <v>5.67</v>
      </c>
      <c r="F85" s="106" t="s">
        <v>117</v>
      </c>
    </row>
    <row r="86" spans="2:6" ht="11.25">
      <c r="B86" s="124" t="s">
        <v>28</v>
      </c>
      <c r="C86" s="110">
        <v>1220</v>
      </c>
      <c r="D86" s="115"/>
      <c r="E86" s="115" t="s">
        <v>18</v>
      </c>
      <c r="F86" s="106" t="s">
        <v>117</v>
      </c>
    </row>
    <row r="87" spans="2:6" ht="50.25" customHeight="1">
      <c r="B87" s="124" t="s">
        <v>29</v>
      </c>
      <c r="C87" s="110">
        <v>1230</v>
      </c>
      <c r="D87" s="115"/>
      <c r="E87" s="115" t="s">
        <v>18</v>
      </c>
      <c r="F87" s="106" t="s">
        <v>117</v>
      </c>
    </row>
    <row r="88" spans="2:6" ht="11.25">
      <c r="B88" s="124" t="s">
        <v>30</v>
      </c>
      <c r="C88" s="110">
        <v>1240</v>
      </c>
      <c r="D88" s="126"/>
      <c r="E88" s="126" t="s">
        <v>18</v>
      </c>
      <c r="F88" s="127" t="s">
        <v>117</v>
      </c>
    </row>
    <row r="89" spans="2:6" ht="13.5" customHeight="1">
      <c r="B89" s="128" t="s">
        <v>136</v>
      </c>
      <c r="C89" s="129">
        <v>1300</v>
      </c>
      <c r="D89" s="130">
        <v>35182.38</v>
      </c>
      <c r="E89" s="131">
        <v>100</v>
      </c>
      <c r="F89" s="132" t="s">
        <v>117</v>
      </c>
    </row>
    <row r="90" spans="2:5" ht="60.75" customHeight="1">
      <c r="B90" s="82" t="s">
        <v>50</v>
      </c>
      <c r="C90" s="83" t="s">
        <v>253</v>
      </c>
      <c r="D90" s="170"/>
      <c r="E90" s="170"/>
    </row>
    <row r="91" spans="2:5" ht="12">
      <c r="B91" s="84"/>
      <c r="C91" s="85"/>
      <c r="D91" s="170"/>
      <c r="E91" s="170"/>
    </row>
    <row r="92" spans="2:5" ht="12">
      <c r="B92" s="84"/>
      <c r="C92" s="85"/>
      <c r="D92" s="170"/>
      <c r="E92" s="170"/>
    </row>
    <row r="93" spans="2:5" ht="12">
      <c r="B93" s="84"/>
      <c r="C93" s="85"/>
      <c r="D93" s="170"/>
      <c r="E93" s="170"/>
    </row>
    <row r="94" spans="2:5" ht="12">
      <c r="B94" s="82" t="s">
        <v>200</v>
      </c>
      <c r="C94" s="83" t="s">
        <v>250</v>
      </c>
      <c r="D94" s="170"/>
      <c r="E94" s="170"/>
    </row>
    <row r="95" spans="2:5" ht="12">
      <c r="B95" s="84"/>
      <c r="C95" s="85"/>
      <c r="D95" s="170"/>
      <c r="E95" s="170"/>
    </row>
    <row r="96" spans="2:5" ht="12">
      <c r="B96" s="84"/>
      <c r="C96" s="85"/>
      <c r="D96" s="170"/>
      <c r="E96" s="170"/>
    </row>
    <row r="97" spans="2:5" ht="12">
      <c r="B97" s="84"/>
      <c r="C97" s="85"/>
      <c r="D97" s="170"/>
      <c r="E97" s="170"/>
    </row>
    <row r="98" spans="2:5" ht="12">
      <c r="B98" s="82" t="s">
        <v>235</v>
      </c>
      <c r="C98" s="83" t="s">
        <v>236</v>
      </c>
      <c r="D98" s="170"/>
      <c r="E98" s="78"/>
    </row>
    <row r="99" spans="2:5" ht="12">
      <c r="B99" s="84"/>
      <c r="C99" s="85"/>
      <c r="D99" s="170"/>
      <c r="E99" s="78"/>
    </row>
    <row r="100" spans="2:5" ht="12">
      <c r="B100" s="84"/>
      <c r="C100" s="85"/>
      <c r="D100" s="170"/>
      <c r="E100" s="78"/>
    </row>
    <row r="101" spans="2:5" ht="12">
      <c r="B101" s="84"/>
      <c r="C101" s="85"/>
      <c r="D101" s="170"/>
      <c r="E101" s="78"/>
    </row>
  </sheetData>
  <sheetProtection/>
  <mergeCells count="3">
    <mergeCell ref="B9:F9"/>
    <mergeCell ref="B12:F12"/>
    <mergeCell ref="B13:F13"/>
  </mergeCells>
  <printOptions/>
  <pageMargins left="0.75" right="0.75" top="0.5" bottom="0.51" header="0.5" footer="0.5"/>
  <pageSetup fitToHeight="2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4"/>
  <sheetViews>
    <sheetView zoomScalePageLayoutView="0" workbookViewId="0" topLeftCell="B16">
      <selection activeCell="J10" sqref="J10"/>
    </sheetView>
  </sheetViews>
  <sheetFormatPr defaultColWidth="10.66015625" defaultRowHeight="11.25"/>
  <cols>
    <col min="1" max="1" width="2.33203125" style="0" customWidth="1"/>
    <col min="2" max="2" width="67.5" style="0" customWidth="1"/>
    <col min="3" max="3" width="7.33203125" style="1" customWidth="1"/>
    <col min="4" max="4" width="24" style="0" customWidth="1"/>
    <col min="5" max="5" width="24.83203125" style="0" customWidth="1"/>
  </cols>
  <sheetData>
    <row r="1" spans="2:5" ht="9" customHeight="1">
      <c r="B1" s="2"/>
      <c r="C1" s="2"/>
      <c r="D1" s="3"/>
      <c r="E1" s="3"/>
    </row>
    <row r="2" spans="2:5" s="4" customFormat="1" ht="12" customHeight="1">
      <c r="B2" s="5"/>
      <c r="C2" s="6"/>
      <c r="D2" s="6"/>
      <c r="E2" s="7" t="s">
        <v>51</v>
      </c>
    </row>
    <row r="3" spans="2:5" s="4" customFormat="1" ht="12" customHeight="1">
      <c r="B3" s="5"/>
      <c r="C3" s="6"/>
      <c r="D3" s="6"/>
      <c r="E3" s="7" t="s">
        <v>1</v>
      </c>
    </row>
    <row r="4" spans="2:5" s="4" customFormat="1" ht="12" customHeight="1">
      <c r="B4" s="5"/>
      <c r="C4" s="6"/>
      <c r="D4" s="6"/>
      <c r="E4" s="7" t="s">
        <v>2</v>
      </c>
    </row>
    <row r="5" spans="2:5" s="4" customFormat="1" ht="12" customHeight="1">
      <c r="B5" s="5"/>
      <c r="C5" s="6"/>
      <c r="D5" s="6"/>
      <c r="E5" s="7" t="s">
        <v>3</v>
      </c>
    </row>
    <row r="6" spans="2:5" s="4" customFormat="1" ht="12" customHeight="1">
      <c r="B6" s="5"/>
      <c r="C6" s="6"/>
      <c r="D6" s="6"/>
      <c r="E6" s="7" t="s">
        <v>4</v>
      </c>
    </row>
    <row r="7" spans="2:5" s="4" customFormat="1" ht="12" customHeight="1">
      <c r="B7" s="5"/>
      <c r="C7" s="6"/>
      <c r="D7" s="6"/>
      <c r="E7" s="7" t="s">
        <v>5</v>
      </c>
    </row>
    <row r="8" spans="2:5" s="4" customFormat="1" ht="12" customHeight="1">
      <c r="B8" s="8" t="s">
        <v>52</v>
      </c>
      <c r="C8" s="9"/>
      <c r="D8" s="9"/>
      <c r="E8" s="9"/>
    </row>
    <row r="9" spans="2:5" s="4" customFormat="1" ht="21.75" customHeight="1">
      <c r="B9" s="8" t="s">
        <v>331</v>
      </c>
      <c r="C9" s="9"/>
      <c r="D9" s="9"/>
      <c r="E9" s="9"/>
    </row>
    <row r="10" spans="2:5" ht="16.5" customHeight="1">
      <c r="B10" s="10" t="s">
        <v>7</v>
      </c>
      <c r="C10" s="11"/>
      <c r="D10" s="11"/>
      <c r="E10" s="11"/>
    </row>
    <row r="11" spans="2:5" ht="19.5" customHeight="1">
      <c r="B11" s="12" t="s">
        <v>8</v>
      </c>
      <c r="C11" s="11"/>
      <c r="D11" s="11"/>
      <c r="E11" s="11"/>
    </row>
    <row r="12" spans="2:5" s="13" customFormat="1" ht="35.25" customHeight="1">
      <c r="B12" s="184" t="s">
        <v>262</v>
      </c>
      <c r="C12" s="185"/>
      <c r="D12" s="184"/>
      <c r="E12" s="184"/>
    </row>
    <row r="13" spans="2:5" s="13" customFormat="1" ht="12.75" customHeight="1">
      <c r="B13" s="184" t="s">
        <v>269</v>
      </c>
      <c r="C13" s="185"/>
      <c r="D13" s="185"/>
      <c r="E13" s="185"/>
    </row>
    <row r="14" ht="11.25">
      <c r="E14" s="15" t="s">
        <v>10</v>
      </c>
    </row>
    <row r="15" spans="2:5" ht="21.75" customHeight="1">
      <c r="B15" s="16" t="s">
        <v>53</v>
      </c>
      <c r="C15" s="16" t="s">
        <v>12</v>
      </c>
      <c r="D15" s="16" t="s">
        <v>54</v>
      </c>
      <c r="E15" s="16" t="s">
        <v>55</v>
      </c>
    </row>
    <row r="16" spans="2:5" ht="11.25">
      <c r="B16" s="17">
        <v>1</v>
      </c>
      <c r="C16" s="17">
        <v>2</v>
      </c>
      <c r="D16" s="17">
        <v>3</v>
      </c>
      <c r="E16" s="17">
        <v>4</v>
      </c>
    </row>
    <row r="17" spans="2:5" ht="15.75" customHeight="1">
      <c r="B17" s="61" t="s">
        <v>56</v>
      </c>
      <c r="C17" s="68" t="s">
        <v>212</v>
      </c>
      <c r="D17" s="180">
        <f>168154686.2/1000</f>
        <v>168154.6862</v>
      </c>
      <c r="E17" s="180">
        <f>258571231/1000</f>
        <v>258571.231</v>
      </c>
    </row>
    <row r="18" spans="2:5" ht="12.75">
      <c r="B18" s="62" t="s">
        <v>57</v>
      </c>
      <c r="C18" s="69" t="s">
        <v>213</v>
      </c>
      <c r="D18" s="180">
        <f>168489741.91/1000+90885.46/1000</f>
        <v>168580.62736999997</v>
      </c>
      <c r="E18" s="180">
        <f>259985398.64/1000+136706.58/1000</f>
        <v>260122.10522</v>
      </c>
    </row>
    <row r="19" spans="2:5" ht="12.75">
      <c r="B19" s="62" t="s">
        <v>58</v>
      </c>
      <c r="C19" s="69" t="s">
        <v>214</v>
      </c>
      <c r="D19" s="180">
        <f>D17-D18</f>
        <v>-425.9411699999764</v>
      </c>
      <c r="E19" s="180">
        <f>E17-E18</f>
        <v>-1550.8742199999979</v>
      </c>
    </row>
    <row r="20" spans="2:8" ht="25.5" customHeight="1">
      <c r="B20" s="63" t="s">
        <v>59</v>
      </c>
      <c r="C20" s="68" t="s">
        <v>215</v>
      </c>
      <c r="D20" s="180">
        <v>0</v>
      </c>
      <c r="E20" s="180">
        <v>0</v>
      </c>
      <c r="H20" s="100"/>
    </row>
    <row r="21" spans="2:5" ht="23.25" customHeight="1">
      <c r="B21" s="64" t="s">
        <v>60</v>
      </c>
      <c r="C21" s="69" t="s">
        <v>216</v>
      </c>
      <c r="D21" s="180">
        <v>0</v>
      </c>
      <c r="E21" s="180">
        <v>0</v>
      </c>
    </row>
    <row r="22" spans="2:5" ht="24.75" customHeight="1">
      <c r="B22" s="64" t="s">
        <v>237</v>
      </c>
      <c r="C22" s="69" t="s">
        <v>217</v>
      </c>
      <c r="D22" s="180">
        <v>0</v>
      </c>
      <c r="E22" s="180">
        <v>0</v>
      </c>
    </row>
    <row r="23" spans="2:5" ht="11.25" customHeight="1">
      <c r="B23" s="65" t="s">
        <v>61</v>
      </c>
      <c r="C23" s="68" t="s">
        <v>218</v>
      </c>
      <c r="D23" s="180">
        <v>0</v>
      </c>
      <c r="E23" s="180">
        <v>0</v>
      </c>
    </row>
    <row r="24" spans="2:5" ht="11.25" customHeight="1">
      <c r="B24" s="65" t="s">
        <v>62</v>
      </c>
      <c r="C24" s="68" t="s">
        <v>219</v>
      </c>
      <c r="D24" s="180">
        <v>0</v>
      </c>
      <c r="E24" s="180">
        <v>0</v>
      </c>
    </row>
    <row r="25" spans="2:5" ht="11.25" customHeight="1">
      <c r="B25" s="64" t="s">
        <v>238</v>
      </c>
      <c r="C25" s="69" t="s">
        <v>220</v>
      </c>
      <c r="D25" s="180">
        <v>0</v>
      </c>
      <c r="E25" s="180">
        <v>0</v>
      </c>
    </row>
    <row r="26" spans="2:5" ht="11.25" customHeight="1">
      <c r="B26" s="64" t="s">
        <v>63</v>
      </c>
      <c r="C26" s="70" t="s">
        <v>206</v>
      </c>
      <c r="D26" s="180">
        <v>0</v>
      </c>
      <c r="E26" s="180">
        <v>0</v>
      </c>
    </row>
    <row r="27" spans="2:5" ht="14.25" customHeight="1">
      <c r="B27" s="64" t="s">
        <v>64</v>
      </c>
      <c r="C27" s="70" t="s">
        <v>207</v>
      </c>
      <c r="D27" s="180">
        <f>1607815.06/1000</f>
        <v>1607.8150600000001</v>
      </c>
      <c r="E27" s="180">
        <f>1972642.62/1000</f>
        <v>1972.64262</v>
      </c>
    </row>
    <row r="28" spans="2:5" ht="11.25" customHeight="1">
      <c r="B28" s="64" t="s">
        <v>65</v>
      </c>
      <c r="C28" s="70" t="s">
        <v>208</v>
      </c>
      <c r="D28" s="180">
        <v>0</v>
      </c>
      <c r="E28" s="180">
        <v>0</v>
      </c>
    </row>
    <row r="29" spans="2:5" ht="11.25" customHeight="1">
      <c r="B29" s="64" t="s">
        <v>66</v>
      </c>
      <c r="C29" s="70" t="s">
        <v>221</v>
      </c>
      <c r="D29" s="180">
        <v>0</v>
      </c>
      <c r="E29" s="180">
        <v>0</v>
      </c>
    </row>
    <row r="30" spans="2:5" ht="24.75" customHeight="1">
      <c r="B30" s="65" t="s">
        <v>67</v>
      </c>
      <c r="C30" s="71" t="s">
        <v>222</v>
      </c>
      <c r="D30" s="180">
        <f>D32+D33</f>
        <v>1791.30153</v>
      </c>
      <c r="E30" s="180">
        <f>E32+E33</f>
        <v>1280.88842</v>
      </c>
    </row>
    <row r="31" spans="2:5" ht="18.75" customHeight="1">
      <c r="B31" s="66" t="s">
        <v>68</v>
      </c>
      <c r="C31" s="72"/>
      <c r="D31" s="180"/>
      <c r="E31" s="180"/>
    </row>
    <row r="32" spans="2:5" ht="14.25" customHeight="1">
      <c r="B32" s="67" t="s">
        <v>69</v>
      </c>
      <c r="C32" s="70" t="s">
        <v>239</v>
      </c>
      <c r="D32" s="180">
        <f>1791301.53/1000</f>
        <v>1791.30153</v>
      </c>
      <c r="E32" s="180">
        <f>1280888.42/1000</f>
        <v>1280.88842</v>
      </c>
    </row>
    <row r="33" spans="2:5" ht="16.5" customHeight="1">
      <c r="B33" s="67" t="s">
        <v>70</v>
      </c>
      <c r="C33" s="70" t="s">
        <v>240</v>
      </c>
      <c r="D33" s="180">
        <v>0</v>
      </c>
      <c r="E33" s="180">
        <v>0</v>
      </c>
    </row>
    <row r="34" spans="2:5" ht="18.75" customHeight="1">
      <c r="B34" s="67" t="s">
        <v>71</v>
      </c>
      <c r="C34" s="70" t="s">
        <v>241</v>
      </c>
      <c r="D34" s="180">
        <v>0</v>
      </c>
      <c r="E34" s="180">
        <v>0</v>
      </c>
    </row>
    <row r="35" spans="2:5" ht="31.5" customHeight="1">
      <c r="B35" s="65" t="s">
        <v>242</v>
      </c>
      <c r="C35" s="71" t="s">
        <v>225</v>
      </c>
      <c r="D35" s="180">
        <f>D37</f>
        <v>0</v>
      </c>
      <c r="E35" s="180">
        <f>E37</f>
        <v>0</v>
      </c>
    </row>
    <row r="36" spans="2:5" ht="21.75" customHeight="1">
      <c r="B36" s="66" t="s">
        <v>68</v>
      </c>
      <c r="C36" s="72"/>
      <c r="D36" s="180"/>
      <c r="E36" s="180"/>
    </row>
    <row r="37" spans="2:5" ht="18" customHeight="1">
      <c r="B37" s="67" t="s">
        <v>69</v>
      </c>
      <c r="C37" s="70" t="s">
        <v>243</v>
      </c>
      <c r="D37" s="180">
        <v>0</v>
      </c>
      <c r="E37" s="180"/>
    </row>
    <row r="38" spans="2:5" ht="20.25" customHeight="1">
      <c r="B38" s="67" t="s">
        <v>70</v>
      </c>
      <c r="C38" s="70" t="s">
        <v>244</v>
      </c>
      <c r="D38" s="180">
        <v>0</v>
      </c>
      <c r="E38" s="180">
        <v>0</v>
      </c>
    </row>
    <row r="39" spans="2:5" ht="20.25" customHeight="1">
      <c r="B39" s="67" t="s">
        <v>72</v>
      </c>
      <c r="C39" s="70" t="s">
        <v>245</v>
      </c>
      <c r="D39" s="180">
        <v>0</v>
      </c>
      <c r="E39" s="180">
        <v>0</v>
      </c>
    </row>
    <row r="40" spans="2:5" ht="20.25" customHeight="1">
      <c r="B40" s="67" t="s">
        <v>73</v>
      </c>
      <c r="C40" s="70" t="s">
        <v>246</v>
      </c>
      <c r="D40" s="180">
        <v>0</v>
      </c>
      <c r="E40" s="180">
        <v>0</v>
      </c>
    </row>
    <row r="41" spans="2:5" ht="28.5" customHeight="1">
      <c r="B41" s="65" t="s">
        <v>247</v>
      </c>
      <c r="C41" s="71" t="s">
        <v>226</v>
      </c>
      <c r="D41" s="180">
        <v>0</v>
      </c>
      <c r="E41" s="180">
        <v>0</v>
      </c>
    </row>
    <row r="42" spans="2:5" ht="42" customHeight="1">
      <c r="B42" s="65" t="s">
        <v>248</v>
      </c>
      <c r="C42" s="71" t="s">
        <v>227</v>
      </c>
      <c r="D42" s="180">
        <f>18825/1000+D43</f>
        <v>1325.54508</v>
      </c>
      <c r="E42" s="180">
        <f>41797.53/1000+E43+300/1000</f>
        <v>1952.89236</v>
      </c>
    </row>
    <row r="43" spans="2:5" ht="15" customHeight="1">
      <c r="B43" s="64" t="s">
        <v>74</v>
      </c>
      <c r="C43" s="70" t="s">
        <v>228</v>
      </c>
      <c r="D43" s="180">
        <f>1306720.08/1000</f>
        <v>1306.72008</v>
      </c>
      <c r="E43" s="180">
        <f>1910794.83/1000</f>
        <v>1910.79483</v>
      </c>
    </row>
    <row r="44" spans="2:5" ht="12" customHeight="1">
      <c r="B44" s="64" t="s">
        <v>75</v>
      </c>
      <c r="C44" s="70" t="s">
        <v>229</v>
      </c>
      <c r="D44" s="180">
        <f>516275.25/1000</f>
        <v>516.27525</v>
      </c>
      <c r="E44" s="180">
        <f>816821.65/1000-20702.33/1000</f>
        <v>796.11932</v>
      </c>
    </row>
    <row r="45" spans="2:5" ht="13.5" customHeight="1">
      <c r="B45" s="64" t="s">
        <v>76</v>
      </c>
      <c r="C45" s="70" t="s">
        <v>230</v>
      </c>
      <c r="D45" s="180">
        <v>0</v>
      </c>
      <c r="E45" s="180">
        <v>0</v>
      </c>
    </row>
    <row r="46" spans="2:5" ht="28.5" customHeight="1">
      <c r="B46" s="64" t="s">
        <v>77</v>
      </c>
      <c r="C46" s="70" t="s">
        <v>209</v>
      </c>
      <c r="D46" s="180">
        <f>4578286/1000</f>
        <v>4578.286</v>
      </c>
      <c r="E46" s="180">
        <f>989902.04/1000</f>
        <v>989.90204</v>
      </c>
    </row>
    <row r="47" spans="2:5" ht="33" customHeight="1">
      <c r="B47" s="64" t="s">
        <v>249</v>
      </c>
      <c r="C47" s="70" t="s">
        <v>210</v>
      </c>
      <c r="D47" s="180">
        <f>8856012.85/1000</f>
        <v>8856.01285</v>
      </c>
      <c r="E47" s="180">
        <f>27687830.86/1000</f>
        <v>27687.83086</v>
      </c>
    </row>
    <row r="48" spans="2:5" ht="70.5" customHeight="1">
      <c r="B48" s="76" t="s">
        <v>78</v>
      </c>
      <c r="C48" s="77" t="s">
        <v>211</v>
      </c>
      <c r="D48" s="180">
        <f>D19+D22+D25+D26+D27+D28+D29+D30+D35+D41+D44+D46-D42-D47-D45</f>
        <v>-2113.821259999975</v>
      </c>
      <c r="E48" s="180">
        <f>E19+E22+E25+E26+E27+E28+E29+E30+E35+E41+E44+E46-E42-E47-E45</f>
        <v>-26152.045039999997</v>
      </c>
    </row>
    <row r="51" spans="2:5" ht="11.25">
      <c r="B51" s="18"/>
      <c r="C51" s="19"/>
      <c r="D51" s="18"/>
      <c r="E51" s="18"/>
    </row>
    <row r="52" spans="2:6" ht="12">
      <c r="B52" s="82" t="s">
        <v>50</v>
      </c>
      <c r="C52" s="83" t="s">
        <v>252</v>
      </c>
      <c r="D52" s="84"/>
      <c r="E52" s="84"/>
      <c r="F52" s="84"/>
    </row>
    <row r="53" spans="2:6" ht="12">
      <c r="B53" s="84"/>
      <c r="C53" s="85"/>
      <c r="D53" s="84"/>
      <c r="E53" s="84"/>
      <c r="F53" s="84"/>
    </row>
    <row r="54" spans="2:6" ht="12">
      <c r="B54" s="84"/>
      <c r="C54" s="85"/>
      <c r="D54" s="84"/>
      <c r="E54" s="84"/>
      <c r="F54" s="84"/>
    </row>
    <row r="55" spans="2:6" ht="12">
      <c r="B55" s="84"/>
      <c r="C55" s="85"/>
      <c r="D55" s="84"/>
      <c r="E55" s="84"/>
      <c r="F55" s="84"/>
    </row>
    <row r="56" spans="2:6" ht="12">
      <c r="B56" s="82" t="s">
        <v>200</v>
      </c>
      <c r="C56" s="83" t="s">
        <v>201</v>
      </c>
      <c r="D56" s="84"/>
      <c r="E56" s="84"/>
      <c r="F56" s="84"/>
    </row>
    <row r="57" spans="2:6" ht="12">
      <c r="B57" s="84"/>
      <c r="C57" s="85"/>
      <c r="D57" s="84"/>
      <c r="E57" s="84"/>
      <c r="F57" s="84"/>
    </row>
    <row r="58" spans="2:6" ht="12">
      <c r="B58" s="84"/>
      <c r="C58" s="85"/>
      <c r="D58" s="84"/>
      <c r="E58" s="84"/>
      <c r="F58" s="84"/>
    </row>
    <row r="59" spans="2:6" ht="12">
      <c r="B59" s="84"/>
      <c r="C59" s="85"/>
      <c r="D59" s="84"/>
      <c r="E59" s="84"/>
      <c r="F59" s="84"/>
    </row>
    <row r="60" spans="2:6" ht="12">
      <c r="B60" s="82" t="s">
        <v>235</v>
      </c>
      <c r="C60" s="83" t="s">
        <v>236</v>
      </c>
      <c r="D60" s="84"/>
      <c r="E60" s="84"/>
      <c r="F60" s="84"/>
    </row>
    <row r="61" spans="2:6" ht="12">
      <c r="B61" s="84"/>
      <c r="C61" s="85"/>
      <c r="D61" s="84"/>
      <c r="E61" s="84"/>
      <c r="F61" s="84"/>
    </row>
    <row r="62" spans="2:6" ht="12">
      <c r="B62" s="84"/>
      <c r="C62" s="85"/>
      <c r="D62" s="84"/>
      <c r="E62" s="84"/>
      <c r="F62" s="84"/>
    </row>
    <row r="63" spans="2:6" ht="12">
      <c r="B63" s="84"/>
      <c r="C63" s="85"/>
      <c r="D63" s="84"/>
      <c r="E63" s="84"/>
      <c r="F63" s="84"/>
    </row>
    <row r="64" spans="2:6" ht="12">
      <c r="B64" s="84"/>
      <c r="C64" s="85"/>
      <c r="D64" s="84"/>
      <c r="E64" s="84"/>
      <c r="F64" s="84"/>
    </row>
  </sheetData>
  <sheetProtection/>
  <mergeCells count="3">
    <mergeCell ref="B12:C12"/>
    <mergeCell ref="D12:E12"/>
    <mergeCell ref="B13:E13"/>
  </mergeCells>
  <printOptions/>
  <pageMargins left="0.75" right="0.75" top="1" bottom="0.52" header="0.5" footer="0.5"/>
  <pageSetup fitToHeight="1" fitToWidth="1"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39"/>
  <sheetViews>
    <sheetView zoomScalePageLayoutView="0" workbookViewId="0" topLeftCell="A43">
      <selection activeCell="EK12" sqref="EK12"/>
    </sheetView>
  </sheetViews>
  <sheetFormatPr defaultColWidth="1.0078125" defaultRowHeight="11.25"/>
  <cols>
    <col min="1" max="14" width="1.0078125" style="21" customWidth="1"/>
    <col min="15" max="15" width="31.16015625" style="21" customWidth="1"/>
    <col min="16" max="36" width="1.0078125" style="21" customWidth="1"/>
    <col min="37" max="37" width="3.66015625" style="21" customWidth="1"/>
    <col min="38" max="38" width="25" style="21" customWidth="1"/>
    <col min="39" max="51" width="1.0078125" style="21" customWidth="1"/>
    <col min="52" max="52" width="1.3359375" style="21" customWidth="1"/>
    <col min="53" max="16384" width="1.0078125" style="21" customWidth="1"/>
  </cols>
  <sheetData>
    <row r="1" s="20" customFormat="1" ht="12" customHeight="1">
      <c r="BS1" s="20" t="s">
        <v>79</v>
      </c>
    </row>
    <row r="2" s="20" customFormat="1" ht="12" customHeight="1">
      <c r="BS2" s="20" t="s">
        <v>1</v>
      </c>
    </row>
    <row r="3" s="20" customFormat="1" ht="12" customHeight="1">
      <c r="BS3" s="20" t="s">
        <v>80</v>
      </c>
    </row>
    <row r="4" s="20" customFormat="1" ht="12" customHeight="1">
      <c r="BS4" s="20" t="s">
        <v>81</v>
      </c>
    </row>
    <row r="5" s="20" customFormat="1" ht="12" customHeight="1">
      <c r="BS5" s="20" t="s">
        <v>82</v>
      </c>
    </row>
    <row r="7" spans="1:107" ht="16.5">
      <c r="A7" s="224" t="s">
        <v>332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  <c r="AU7" s="224"/>
      <c r="AV7" s="224"/>
      <c r="AW7" s="224"/>
      <c r="AX7" s="224"/>
      <c r="AY7" s="224"/>
      <c r="AZ7" s="224"/>
      <c r="BA7" s="224"/>
      <c r="BB7" s="224"/>
      <c r="BC7" s="224"/>
      <c r="BD7" s="224"/>
      <c r="BE7" s="224"/>
      <c r="BF7" s="224"/>
      <c r="BG7" s="224"/>
      <c r="BH7" s="224"/>
      <c r="BI7" s="224"/>
      <c r="BJ7" s="224"/>
      <c r="BK7" s="224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224"/>
      <c r="BZ7" s="224"/>
      <c r="CA7" s="224"/>
      <c r="CB7" s="224"/>
      <c r="CC7" s="224"/>
      <c r="CD7" s="224"/>
      <c r="CE7" s="224"/>
      <c r="CF7" s="224"/>
      <c r="CG7" s="224"/>
      <c r="CH7" s="224"/>
      <c r="CI7" s="224"/>
      <c r="CJ7" s="224"/>
      <c r="CK7" s="224"/>
      <c r="CL7" s="224"/>
      <c r="CM7" s="224"/>
      <c r="CN7" s="224"/>
      <c r="CO7" s="224"/>
      <c r="CP7" s="224"/>
      <c r="CQ7" s="224"/>
      <c r="CR7" s="224"/>
      <c r="CS7" s="224"/>
      <c r="CT7" s="224"/>
      <c r="CU7" s="224"/>
      <c r="CV7" s="224"/>
      <c r="CW7" s="224"/>
      <c r="CX7" s="224"/>
      <c r="CY7" s="224"/>
      <c r="CZ7" s="224"/>
      <c r="DA7" s="224"/>
      <c r="DB7" s="224"/>
      <c r="DC7" s="224"/>
    </row>
    <row r="8" spans="11:97" ht="15.75">
      <c r="K8" s="225" t="s">
        <v>83</v>
      </c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225"/>
      <c r="AQ8" s="225"/>
      <c r="AR8" s="225"/>
      <c r="AS8" s="225"/>
      <c r="AT8" s="225"/>
      <c r="AU8" s="225"/>
      <c r="AV8" s="225"/>
      <c r="AW8" s="225"/>
      <c r="AX8" s="225"/>
      <c r="AY8" s="225"/>
      <c r="AZ8" s="225"/>
      <c r="BA8" s="225"/>
      <c r="BB8" s="225"/>
      <c r="BC8" s="225"/>
      <c r="BD8" s="225"/>
      <c r="BE8" s="225"/>
      <c r="BF8" s="225"/>
      <c r="BG8" s="225"/>
      <c r="BH8" s="225"/>
      <c r="BI8" s="225"/>
      <c r="BJ8" s="225"/>
      <c r="BK8" s="225"/>
      <c r="BL8" s="225"/>
      <c r="BM8" s="225"/>
      <c r="BN8" s="225"/>
      <c r="BO8" s="225"/>
      <c r="BP8" s="225"/>
      <c r="BQ8" s="225"/>
      <c r="BR8" s="225"/>
      <c r="BS8" s="225"/>
      <c r="BT8" s="225"/>
      <c r="BU8" s="225"/>
      <c r="BV8" s="225"/>
      <c r="BW8" s="225"/>
      <c r="BX8" s="225"/>
      <c r="BY8" s="225"/>
      <c r="BZ8" s="225"/>
      <c r="CA8" s="225"/>
      <c r="CB8" s="225"/>
      <c r="CC8" s="225"/>
      <c r="CD8" s="225"/>
      <c r="CE8" s="225"/>
      <c r="CF8" s="225"/>
      <c r="CG8" s="225"/>
      <c r="CH8" s="225"/>
      <c r="CI8" s="225"/>
      <c r="CJ8" s="225"/>
      <c r="CK8" s="225"/>
      <c r="CL8" s="225"/>
      <c r="CM8" s="225"/>
      <c r="CN8" s="225"/>
      <c r="CO8" s="225"/>
      <c r="CP8" s="225"/>
      <c r="CQ8" s="225"/>
      <c r="CR8" s="225"/>
      <c r="CS8" s="225"/>
    </row>
    <row r="9" spans="11:97" s="20" customFormat="1" ht="25.5" customHeight="1">
      <c r="K9" s="226" t="s">
        <v>84</v>
      </c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  <c r="BI9" s="226"/>
      <c r="BJ9" s="226"/>
      <c r="BK9" s="226"/>
      <c r="BL9" s="226"/>
      <c r="BM9" s="226"/>
      <c r="BN9" s="226"/>
      <c r="BO9" s="226"/>
      <c r="BP9" s="226"/>
      <c r="BQ9" s="226"/>
      <c r="BR9" s="226"/>
      <c r="BS9" s="226"/>
      <c r="BT9" s="226"/>
      <c r="BU9" s="226"/>
      <c r="BV9" s="226"/>
      <c r="BW9" s="226"/>
      <c r="BX9" s="226"/>
      <c r="BY9" s="226"/>
      <c r="BZ9" s="226"/>
      <c r="CA9" s="226"/>
      <c r="CB9" s="226"/>
      <c r="CC9" s="226"/>
      <c r="CD9" s="226"/>
      <c r="CE9" s="226"/>
      <c r="CF9" s="226"/>
      <c r="CG9" s="226"/>
      <c r="CH9" s="226"/>
      <c r="CI9" s="226"/>
      <c r="CJ9" s="226"/>
      <c r="CK9" s="226"/>
      <c r="CL9" s="226"/>
      <c r="CM9" s="226"/>
      <c r="CN9" s="226"/>
      <c r="CO9" s="226"/>
      <c r="CP9" s="226"/>
      <c r="CQ9" s="226"/>
      <c r="CR9" s="226"/>
      <c r="CS9" s="226"/>
    </row>
    <row r="10" spans="43:65" ht="15.75"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</row>
    <row r="11" ht="15.75">
      <c r="A11" s="21" t="s">
        <v>85</v>
      </c>
    </row>
    <row r="12" spans="1:107" ht="15.75">
      <c r="A12" s="21" t="s">
        <v>86</v>
      </c>
      <c r="AC12" s="225" t="s">
        <v>87</v>
      </c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  <c r="AT12" s="225"/>
      <c r="AU12" s="225"/>
      <c r="AV12" s="225"/>
      <c r="AW12" s="225"/>
      <c r="AX12" s="225"/>
      <c r="AY12" s="225"/>
      <c r="AZ12" s="225"/>
      <c r="BA12" s="225"/>
      <c r="BB12" s="225"/>
      <c r="BC12" s="225"/>
      <c r="BD12" s="225"/>
      <c r="BE12" s="225"/>
      <c r="BF12" s="225"/>
      <c r="BG12" s="225"/>
      <c r="BH12" s="225"/>
      <c r="BI12" s="225"/>
      <c r="BJ12" s="225"/>
      <c r="BK12" s="225"/>
      <c r="BL12" s="225"/>
      <c r="BM12" s="225"/>
      <c r="BN12" s="225"/>
      <c r="BO12" s="225"/>
      <c r="BP12" s="225"/>
      <c r="BQ12" s="225"/>
      <c r="BR12" s="225"/>
      <c r="BS12" s="225"/>
      <c r="BT12" s="225"/>
      <c r="BU12" s="225"/>
      <c r="BV12" s="225"/>
      <c r="BW12" s="225"/>
      <c r="BX12" s="225"/>
      <c r="BY12" s="225"/>
      <c r="BZ12" s="225"/>
      <c r="CA12" s="225"/>
      <c r="CB12" s="225"/>
      <c r="CC12" s="225"/>
      <c r="CD12" s="225"/>
      <c r="CE12" s="225"/>
      <c r="CF12" s="225"/>
      <c r="CG12" s="225"/>
      <c r="CH12" s="225"/>
      <c r="CI12" s="225"/>
      <c r="CJ12" s="225"/>
      <c r="CK12" s="225"/>
      <c r="CL12" s="225"/>
      <c r="CM12" s="225"/>
      <c r="CN12" s="225"/>
      <c r="CO12" s="225"/>
      <c r="CP12" s="225"/>
      <c r="CQ12" s="225"/>
      <c r="CR12" s="225"/>
      <c r="CS12" s="225"/>
      <c r="CT12" s="225"/>
      <c r="CU12" s="225"/>
      <c r="CV12" s="225"/>
      <c r="CW12" s="225"/>
      <c r="CX12" s="225"/>
      <c r="CY12" s="225"/>
      <c r="CZ12" s="225"/>
      <c r="DA12" s="225"/>
      <c r="DB12" s="225"/>
      <c r="DC12" s="225"/>
    </row>
    <row r="14" ht="15.75">
      <c r="H14" s="21" t="s">
        <v>88</v>
      </c>
    </row>
    <row r="16" spans="1:107" ht="63.75" customHeight="1">
      <c r="A16" s="227" t="s">
        <v>89</v>
      </c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9"/>
      <c r="AQ16" s="227" t="s">
        <v>90</v>
      </c>
      <c r="AR16" s="228"/>
      <c r="AS16" s="228"/>
      <c r="AT16" s="228"/>
      <c r="AU16" s="228"/>
      <c r="AV16" s="228"/>
      <c r="AW16" s="228"/>
      <c r="AX16" s="228"/>
      <c r="AY16" s="228"/>
      <c r="AZ16" s="228"/>
      <c r="BA16" s="228"/>
      <c r="BB16" s="228"/>
      <c r="BC16" s="228"/>
      <c r="BD16" s="228"/>
      <c r="BE16" s="228"/>
      <c r="BF16" s="229"/>
      <c r="BG16" s="227" t="s">
        <v>91</v>
      </c>
      <c r="BH16" s="228"/>
      <c r="BI16" s="228"/>
      <c r="BJ16" s="228"/>
      <c r="BK16" s="228"/>
      <c r="BL16" s="228"/>
      <c r="BM16" s="228"/>
      <c r="BN16" s="228"/>
      <c r="BO16" s="228"/>
      <c r="BP16" s="228"/>
      <c r="BQ16" s="228"/>
      <c r="BR16" s="228"/>
      <c r="BS16" s="228"/>
      <c r="BT16" s="228"/>
      <c r="BU16" s="229"/>
      <c r="BV16" s="227" t="s">
        <v>92</v>
      </c>
      <c r="BW16" s="228"/>
      <c r="BX16" s="228"/>
      <c r="BY16" s="228"/>
      <c r="BZ16" s="228"/>
      <c r="CA16" s="228"/>
      <c r="CB16" s="228"/>
      <c r="CC16" s="228"/>
      <c r="CD16" s="228"/>
      <c r="CE16" s="228"/>
      <c r="CF16" s="228"/>
      <c r="CG16" s="228"/>
      <c r="CH16" s="229"/>
      <c r="CI16" s="227" t="s">
        <v>93</v>
      </c>
      <c r="CJ16" s="228"/>
      <c r="CK16" s="228"/>
      <c r="CL16" s="228"/>
      <c r="CM16" s="228"/>
      <c r="CN16" s="228"/>
      <c r="CO16" s="228"/>
      <c r="CP16" s="228"/>
      <c r="CQ16" s="228"/>
      <c r="CR16" s="228"/>
      <c r="CS16" s="228"/>
      <c r="CT16" s="228"/>
      <c r="CU16" s="228"/>
      <c r="CV16" s="228"/>
      <c r="CW16" s="228"/>
      <c r="CX16" s="228"/>
      <c r="CY16" s="228"/>
      <c r="CZ16" s="228"/>
      <c r="DA16" s="228"/>
      <c r="DB16" s="228"/>
      <c r="DC16" s="229"/>
    </row>
    <row r="17" spans="1:107" ht="15.75">
      <c r="A17" s="209">
        <v>1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1"/>
      <c r="AQ17" s="209">
        <v>2</v>
      </c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1"/>
      <c r="BG17" s="209">
        <v>3</v>
      </c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1"/>
      <c r="BV17" s="209">
        <v>4</v>
      </c>
      <c r="BW17" s="210"/>
      <c r="BX17" s="210"/>
      <c r="BY17" s="210"/>
      <c r="BZ17" s="210"/>
      <c r="CA17" s="210"/>
      <c r="CB17" s="210"/>
      <c r="CC17" s="210"/>
      <c r="CD17" s="210"/>
      <c r="CE17" s="210"/>
      <c r="CF17" s="210"/>
      <c r="CG17" s="210"/>
      <c r="CH17" s="211"/>
      <c r="CI17" s="209">
        <v>5</v>
      </c>
      <c r="CJ17" s="210"/>
      <c r="CK17" s="210"/>
      <c r="CL17" s="210"/>
      <c r="CM17" s="210"/>
      <c r="CN17" s="210"/>
      <c r="CO17" s="210"/>
      <c r="CP17" s="210"/>
      <c r="CQ17" s="210"/>
      <c r="CR17" s="210"/>
      <c r="CS17" s="210"/>
      <c r="CT17" s="210"/>
      <c r="CU17" s="210"/>
      <c r="CV17" s="210"/>
      <c r="CW17" s="210"/>
      <c r="CX17" s="210"/>
      <c r="CY17" s="210"/>
      <c r="CZ17" s="210"/>
      <c r="DA17" s="210"/>
      <c r="DB17" s="210"/>
      <c r="DC17" s="211"/>
    </row>
    <row r="18" spans="1:107" ht="53.25" customHeight="1">
      <c r="A18" s="218"/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20"/>
      <c r="AQ18" s="221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3"/>
      <c r="BG18" s="215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7"/>
      <c r="BV18" s="236"/>
      <c r="BW18" s="237"/>
      <c r="BX18" s="237"/>
      <c r="BY18" s="237"/>
      <c r="BZ18" s="237"/>
      <c r="CA18" s="237"/>
      <c r="CB18" s="237"/>
      <c r="CC18" s="237"/>
      <c r="CD18" s="237"/>
      <c r="CE18" s="237"/>
      <c r="CF18" s="237"/>
      <c r="CG18" s="237"/>
      <c r="CH18" s="238"/>
      <c r="CI18" s="236"/>
      <c r="CJ18" s="237"/>
      <c r="CK18" s="237"/>
      <c r="CL18" s="237"/>
      <c r="CM18" s="237"/>
      <c r="CN18" s="237"/>
      <c r="CO18" s="237"/>
      <c r="CP18" s="237"/>
      <c r="CQ18" s="237"/>
      <c r="CR18" s="237"/>
      <c r="CS18" s="237"/>
      <c r="CT18" s="237"/>
      <c r="CU18" s="237"/>
      <c r="CV18" s="237"/>
      <c r="CW18" s="237"/>
      <c r="CX18" s="237"/>
      <c r="CY18" s="237"/>
      <c r="CZ18" s="237"/>
      <c r="DA18" s="237"/>
      <c r="DB18" s="237"/>
      <c r="DC18" s="238"/>
    </row>
    <row r="20" ht="15.75">
      <c r="H20" s="21" t="s">
        <v>94</v>
      </c>
    </row>
    <row r="22" ht="15.75">
      <c r="H22" s="21" t="s">
        <v>95</v>
      </c>
    </row>
    <row r="24" spans="1:107" s="23" customFormat="1" ht="125.25" customHeight="1">
      <c r="A24" s="212" t="s">
        <v>96</v>
      </c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4"/>
      <c r="P24" s="212" t="s">
        <v>97</v>
      </c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4"/>
      <c r="AM24" s="212" t="s">
        <v>98</v>
      </c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4"/>
      <c r="BB24" s="212" t="s">
        <v>99</v>
      </c>
      <c r="BC24" s="213"/>
      <c r="BD24" s="213"/>
      <c r="BE24" s="213"/>
      <c r="BF24" s="213"/>
      <c r="BG24" s="213"/>
      <c r="BH24" s="213"/>
      <c r="BI24" s="213"/>
      <c r="BJ24" s="213"/>
      <c r="BK24" s="213"/>
      <c r="BL24" s="213"/>
      <c r="BM24" s="214"/>
      <c r="BN24" s="212" t="s">
        <v>100</v>
      </c>
      <c r="BO24" s="213"/>
      <c r="BP24" s="213"/>
      <c r="BQ24" s="213"/>
      <c r="BR24" s="213"/>
      <c r="BS24" s="213"/>
      <c r="BT24" s="213"/>
      <c r="BU24" s="213"/>
      <c r="BV24" s="213"/>
      <c r="BW24" s="213"/>
      <c r="BX24" s="213"/>
      <c r="BY24" s="213"/>
      <c r="BZ24" s="213"/>
      <c r="CA24" s="213"/>
      <c r="CB24" s="214"/>
      <c r="CC24" s="212" t="s">
        <v>101</v>
      </c>
      <c r="CD24" s="213"/>
      <c r="CE24" s="213"/>
      <c r="CF24" s="213"/>
      <c r="CG24" s="213"/>
      <c r="CH24" s="213"/>
      <c r="CI24" s="213"/>
      <c r="CJ24" s="213"/>
      <c r="CK24" s="213"/>
      <c r="CL24" s="213"/>
      <c r="CM24" s="213"/>
      <c r="CN24" s="213"/>
      <c r="CO24" s="214"/>
      <c r="CP24" s="212" t="s">
        <v>102</v>
      </c>
      <c r="CQ24" s="213"/>
      <c r="CR24" s="213"/>
      <c r="CS24" s="213"/>
      <c r="CT24" s="213"/>
      <c r="CU24" s="213"/>
      <c r="CV24" s="213"/>
      <c r="CW24" s="213"/>
      <c r="CX24" s="213"/>
      <c r="CY24" s="213"/>
      <c r="CZ24" s="213"/>
      <c r="DA24" s="213"/>
      <c r="DB24" s="213"/>
      <c r="DC24" s="214"/>
    </row>
    <row r="25" spans="1:107" ht="15.75">
      <c r="A25" s="209">
        <v>1</v>
      </c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1"/>
      <c r="P25" s="209">
        <v>2</v>
      </c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1"/>
      <c r="AM25" s="209">
        <v>3</v>
      </c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1"/>
      <c r="BB25" s="209">
        <v>4</v>
      </c>
      <c r="BC25" s="210"/>
      <c r="BD25" s="210"/>
      <c r="BE25" s="210"/>
      <c r="BF25" s="210"/>
      <c r="BG25" s="210"/>
      <c r="BH25" s="210"/>
      <c r="BI25" s="210"/>
      <c r="BJ25" s="210"/>
      <c r="BK25" s="210"/>
      <c r="BL25" s="210"/>
      <c r="BM25" s="211"/>
      <c r="BN25" s="209">
        <v>5</v>
      </c>
      <c r="BO25" s="210"/>
      <c r="BP25" s="210"/>
      <c r="BQ25" s="210"/>
      <c r="BR25" s="210"/>
      <c r="BS25" s="210"/>
      <c r="BT25" s="210"/>
      <c r="BU25" s="210"/>
      <c r="BV25" s="210"/>
      <c r="BW25" s="210"/>
      <c r="BX25" s="210"/>
      <c r="BY25" s="210"/>
      <c r="BZ25" s="210"/>
      <c r="CA25" s="210"/>
      <c r="CB25" s="211"/>
      <c r="CC25" s="209">
        <v>6</v>
      </c>
      <c r="CD25" s="210"/>
      <c r="CE25" s="210"/>
      <c r="CF25" s="210"/>
      <c r="CG25" s="210"/>
      <c r="CH25" s="210"/>
      <c r="CI25" s="210"/>
      <c r="CJ25" s="210"/>
      <c r="CK25" s="210"/>
      <c r="CL25" s="210"/>
      <c r="CM25" s="210"/>
      <c r="CN25" s="210"/>
      <c r="CO25" s="211"/>
      <c r="CP25" s="209">
        <v>7</v>
      </c>
      <c r="CQ25" s="210"/>
      <c r="CR25" s="210"/>
      <c r="CS25" s="210"/>
      <c r="CT25" s="210"/>
      <c r="CU25" s="210"/>
      <c r="CV25" s="210"/>
      <c r="CW25" s="210"/>
      <c r="CX25" s="210"/>
      <c r="CY25" s="210"/>
      <c r="CZ25" s="210"/>
      <c r="DA25" s="210"/>
      <c r="DB25" s="210"/>
      <c r="DC25" s="211"/>
    </row>
    <row r="26" spans="1:107" ht="59.25" customHeight="1" hidden="1">
      <c r="A26" s="241" t="s">
        <v>268</v>
      </c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3"/>
      <c r="P26" s="218" t="s">
        <v>302</v>
      </c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20"/>
      <c r="AM26" s="230">
        <f>5242266/1000</f>
        <v>5242.266</v>
      </c>
      <c r="AN26" s="231"/>
      <c r="AO26" s="231"/>
      <c r="AP26" s="231"/>
      <c r="AQ26" s="231"/>
      <c r="AR26" s="231"/>
      <c r="AS26" s="231"/>
      <c r="AT26" s="231"/>
      <c r="AU26" s="231"/>
      <c r="AV26" s="231"/>
      <c r="AW26" s="231"/>
      <c r="AX26" s="231"/>
      <c r="AY26" s="231"/>
      <c r="AZ26" s="231"/>
      <c r="BA26" s="232"/>
      <c r="BB26" s="233">
        <v>0.153</v>
      </c>
      <c r="BC26" s="234"/>
      <c r="BD26" s="234"/>
      <c r="BE26" s="234"/>
      <c r="BF26" s="234"/>
      <c r="BG26" s="234"/>
      <c r="BH26" s="234"/>
      <c r="BI26" s="234"/>
      <c r="BJ26" s="234"/>
      <c r="BK26" s="234"/>
      <c r="BL26" s="234"/>
      <c r="BM26" s="235"/>
      <c r="BN26" s="233">
        <v>0.15</v>
      </c>
      <c r="BO26" s="234"/>
      <c r="BP26" s="234"/>
      <c r="BQ26" s="234"/>
      <c r="BR26" s="234"/>
      <c r="BS26" s="234"/>
      <c r="BT26" s="234"/>
      <c r="BU26" s="234"/>
      <c r="BV26" s="234"/>
      <c r="BW26" s="234"/>
      <c r="BX26" s="234"/>
      <c r="BY26" s="234"/>
      <c r="BZ26" s="234"/>
      <c r="CA26" s="234"/>
      <c r="CB26" s="235"/>
      <c r="CC26" s="236" t="s">
        <v>303</v>
      </c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8"/>
      <c r="CP26" s="236" t="s">
        <v>304</v>
      </c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8"/>
    </row>
    <row r="28" spans="1:107" s="23" customFormat="1" ht="150.75" customHeight="1">
      <c r="A28" s="212" t="s">
        <v>96</v>
      </c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4"/>
      <c r="P28" s="212" t="s">
        <v>97</v>
      </c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213"/>
      <c r="AK28" s="213"/>
      <c r="AL28" s="214"/>
      <c r="AM28" s="212" t="s">
        <v>98</v>
      </c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4"/>
      <c r="BB28" s="212" t="s">
        <v>103</v>
      </c>
      <c r="BC28" s="213"/>
      <c r="BD28" s="213"/>
      <c r="BE28" s="213"/>
      <c r="BF28" s="213"/>
      <c r="BG28" s="213"/>
      <c r="BH28" s="213"/>
      <c r="BI28" s="213"/>
      <c r="BJ28" s="213"/>
      <c r="BK28" s="213"/>
      <c r="BL28" s="213"/>
      <c r="BM28" s="213"/>
      <c r="BN28" s="214"/>
      <c r="BO28" s="212" t="s">
        <v>104</v>
      </c>
      <c r="BP28" s="213"/>
      <c r="BQ28" s="213"/>
      <c r="BR28" s="213"/>
      <c r="BS28" s="213"/>
      <c r="BT28" s="213"/>
      <c r="BU28" s="213"/>
      <c r="BV28" s="213"/>
      <c r="BW28" s="213"/>
      <c r="BX28" s="213"/>
      <c r="BY28" s="213"/>
      <c r="BZ28" s="213"/>
      <c r="CA28" s="213"/>
      <c r="CB28" s="213"/>
      <c r="CC28" s="214"/>
      <c r="CD28" s="212" t="s">
        <v>101</v>
      </c>
      <c r="CE28" s="213"/>
      <c r="CF28" s="213"/>
      <c r="CG28" s="213"/>
      <c r="CH28" s="213"/>
      <c r="CI28" s="213"/>
      <c r="CJ28" s="213"/>
      <c r="CK28" s="213"/>
      <c r="CL28" s="213"/>
      <c r="CM28" s="213"/>
      <c r="CN28" s="213"/>
      <c r="CO28" s="213"/>
      <c r="CP28" s="214"/>
      <c r="CQ28" s="212" t="s">
        <v>102</v>
      </c>
      <c r="CR28" s="213"/>
      <c r="CS28" s="213"/>
      <c r="CT28" s="213"/>
      <c r="CU28" s="213"/>
      <c r="CV28" s="213"/>
      <c r="CW28" s="213"/>
      <c r="CX28" s="213"/>
      <c r="CY28" s="213"/>
      <c r="CZ28" s="213"/>
      <c r="DA28" s="213"/>
      <c r="DB28" s="213"/>
      <c r="DC28" s="214"/>
    </row>
    <row r="29" spans="1:107" ht="15.75">
      <c r="A29" s="209">
        <v>1</v>
      </c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1"/>
      <c r="P29" s="209">
        <v>2</v>
      </c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0"/>
      <c r="AH29" s="210"/>
      <c r="AI29" s="210"/>
      <c r="AJ29" s="210"/>
      <c r="AK29" s="210"/>
      <c r="AL29" s="211"/>
      <c r="AM29" s="209">
        <v>3</v>
      </c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1"/>
      <c r="BB29" s="209">
        <v>4</v>
      </c>
      <c r="BC29" s="210"/>
      <c r="BD29" s="210"/>
      <c r="BE29" s="210"/>
      <c r="BF29" s="210"/>
      <c r="BG29" s="210"/>
      <c r="BH29" s="210"/>
      <c r="BI29" s="210"/>
      <c r="BJ29" s="210"/>
      <c r="BK29" s="210"/>
      <c r="BL29" s="210"/>
      <c r="BM29" s="210"/>
      <c r="BN29" s="211"/>
      <c r="BO29" s="209">
        <v>5</v>
      </c>
      <c r="BP29" s="210"/>
      <c r="BQ29" s="210"/>
      <c r="BR29" s="210"/>
      <c r="BS29" s="210"/>
      <c r="BT29" s="210"/>
      <c r="BU29" s="210"/>
      <c r="BV29" s="210"/>
      <c r="BW29" s="210"/>
      <c r="BX29" s="210"/>
      <c r="BY29" s="210"/>
      <c r="BZ29" s="210"/>
      <c r="CA29" s="210"/>
      <c r="CB29" s="210"/>
      <c r="CC29" s="211"/>
      <c r="CD29" s="209">
        <v>6</v>
      </c>
      <c r="CE29" s="210"/>
      <c r="CF29" s="210"/>
      <c r="CG29" s="210"/>
      <c r="CH29" s="210"/>
      <c r="CI29" s="210"/>
      <c r="CJ29" s="210"/>
      <c r="CK29" s="210"/>
      <c r="CL29" s="210"/>
      <c r="CM29" s="210"/>
      <c r="CN29" s="210"/>
      <c r="CO29" s="210"/>
      <c r="CP29" s="211"/>
      <c r="CQ29" s="209">
        <v>7</v>
      </c>
      <c r="CR29" s="210"/>
      <c r="CS29" s="210"/>
      <c r="CT29" s="210"/>
      <c r="CU29" s="210"/>
      <c r="CV29" s="210"/>
      <c r="CW29" s="210"/>
      <c r="CX29" s="210"/>
      <c r="CY29" s="210"/>
      <c r="CZ29" s="210"/>
      <c r="DA29" s="210"/>
      <c r="DB29" s="210"/>
      <c r="DC29" s="211"/>
    </row>
    <row r="30" spans="1:107" ht="15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</row>
    <row r="32" spans="1:107" ht="15.75">
      <c r="A32" s="240" t="s">
        <v>105</v>
      </c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0"/>
      <c r="AH32" s="240"/>
      <c r="AI32" s="240"/>
      <c r="AJ32" s="240"/>
      <c r="AK32" s="240"/>
      <c r="AL32" s="240"/>
      <c r="AM32" s="240"/>
      <c r="AN32" s="240"/>
      <c r="AO32" s="240"/>
      <c r="AP32" s="240"/>
      <c r="AQ32" s="240"/>
      <c r="AR32" s="240"/>
      <c r="AS32" s="240"/>
      <c r="AT32" s="240"/>
      <c r="AU32" s="240"/>
      <c r="AV32" s="240"/>
      <c r="AW32" s="240"/>
      <c r="BA32" s="239"/>
      <c r="BB32" s="239"/>
      <c r="BC32" s="239"/>
      <c r="BD32" s="239"/>
      <c r="BE32" s="239"/>
      <c r="BF32" s="239"/>
      <c r="BG32" s="239"/>
      <c r="BH32" s="239"/>
      <c r="BI32" s="239"/>
      <c r="BJ32" s="239"/>
      <c r="BK32" s="239"/>
      <c r="BL32" s="239"/>
      <c r="BM32" s="239"/>
      <c r="BN32" s="239"/>
      <c r="BO32" s="239"/>
      <c r="BP32" s="239"/>
      <c r="BQ32" s="239"/>
      <c r="BR32" s="239"/>
      <c r="BV32" s="239" t="s">
        <v>255</v>
      </c>
      <c r="BW32" s="239"/>
      <c r="BX32" s="239"/>
      <c r="BY32" s="239"/>
      <c r="BZ32" s="239"/>
      <c r="CA32" s="239"/>
      <c r="CB32" s="239"/>
      <c r="CC32" s="239"/>
      <c r="CD32" s="239"/>
      <c r="CE32" s="239"/>
      <c r="CF32" s="239"/>
      <c r="CG32" s="239"/>
      <c r="CH32" s="239"/>
      <c r="CI32" s="239"/>
      <c r="CJ32" s="239"/>
      <c r="CK32" s="239"/>
      <c r="CL32" s="239"/>
      <c r="CM32" s="239"/>
      <c r="CN32" s="239"/>
      <c r="CO32" s="239"/>
      <c r="CP32" s="239"/>
      <c r="CQ32" s="239"/>
      <c r="CR32" s="239"/>
      <c r="CS32" s="239"/>
      <c r="CT32" s="239"/>
      <c r="CU32" s="239"/>
      <c r="CV32" s="239"/>
      <c r="CW32" s="239"/>
      <c r="CX32" s="239"/>
      <c r="CY32" s="239"/>
      <c r="CZ32" s="239"/>
      <c r="DA32" s="239"/>
      <c r="DB32" s="239"/>
      <c r="DC32" s="239"/>
    </row>
    <row r="33" spans="1:107" s="20" customFormat="1" ht="12.75">
      <c r="A33" s="226" t="s">
        <v>106</v>
      </c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  <c r="AQ33" s="226"/>
      <c r="AR33" s="226"/>
      <c r="AS33" s="226"/>
      <c r="AT33" s="226"/>
      <c r="AU33" s="226"/>
      <c r="AV33" s="226"/>
      <c r="AW33" s="226"/>
      <c r="BA33" s="245" t="s">
        <v>107</v>
      </c>
      <c r="BB33" s="245"/>
      <c r="BC33" s="245"/>
      <c r="BD33" s="245"/>
      <c r="BE33" s="245"/>
      <c r="BF33" s="245"/>
      <c r="BG33" s="245"/>
      <c r="BH33" s="245"/>
      <c r="BI33" s="245"/>
      <c r="BJ33" s="245"/>
      <c r="BK33" s="245"/>
      <c r="BL33" s="245"/>
      <c r="BM33" s="245"/>
      <c r="BN33" s="245"/>
      <c r="BO33" s="245"/>
      <c r="BP33" s="245"/>
      <c r="BQ33" s="245"/>
      <c r="BR33" s="245"/>
      <c r="BS33" s="27"/>
      <c r="BT33" s="27"/>
      <c r="BU33" s="27"/>
      <c r="BV33" s="245" t="s">
        <v>108</v>
      </c>
      <c r="BW33" s="245"/>
      <c r="BX33" s="245"/>
      <c r="BY33" s="245"/>
      <c r="BZ33" s="245"/>
      <c r="CA33" s="245"/>
      <c r="CB33" s="245"/>
      <c r="CC33" s="245"/>
      <c r="CD33" s="245"/>
      <c r="CE33" s="245"/>
      <c r="CF33" s="245"/>
      <c r="CG33" s="245"/>
      <c r="CH33" s="245"/>
      <c r="CI33" s="245"/>
      <c r="CJ33" s="245"/>
      <c r="CK33" s="245"/>
      <c r="CL33" s="245"/>
      <c r="CM33" s="245"/>
      <c r="CN33" s="245"/>
      <c r="CO33" s="245"/>
      <c r="CP33" s="245"/>
      <c r="CQ33" s="245"/>
      <c r="CR33" s="245"/>
      <c r="CS33" s="245"/>
      <c r="CT33" s="245"/>
      <c r="CU33" s="245"/>
      <c r="CV33" s="245"/>
      <c r="CW33" s="245"/>
      <c r="CX33" s="245"/>
      <c r="CY33" s="245"/>
      <c r="CZ33" s="245"/>
      <c r="DA33" s="245"/>
      <c r="DB33" s="245"/>
      <c r="DC33" s="245"/>
    </row>
    <row r="34" spans="1:49" ht="15.7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</row>
    <row r="35" spans="1:107" ht="35.25" customHeight="1">
      <c r="A35" s="244" t="s">
        <v>200</v>
      </c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  <c r="AJ35" s="244"/>
      <c r="AK35" s="244"/>
      <c r="AL35" s="244"/>
      <c r="AM35" s="244"/>
      <c r="AN35" s="244"/>
      <c r="AO35" s="244"/>
      <c r="AP35" s="244"/>
      <c r="AQ35" s="244"/>
      <c r="AR35" s="244"/>
      <c r="AS35" s="244"/>
      <c r="AT35" s="244"/>
      <c r="AU35" s="244"/>
      <c r="AV35" s="244"/>
      <c r="AW35" s="244"/>
      <c r="BA35" s="239"/>
      <c r="BB35" s="239"/>
      <c r="BC35" s="239"/>
      <c r="BD35" s="239"/>
      <c r="BE35" s="239"/>
      <c r="BF35" s="239"/>
      <c r="BG35" s="239"/>
      <c r="BH35" s="239"/>
      <c r="BI35" s="239"/>
      <c r="BJ35" s="239"/>
      <c r="BK35" s="239"/>
      <c r="BL35" s="239"/>
      <c r="BM35" s="239"/>
      <c r="BN35" s="239"/>
      <c r="BO35" s="239"/>
      <c r="BP35" s="239"/>
      <c r="BQ35" s="239"/>
      <c r="BR35" s="239"/>
      <c r="BV35" s="239" t="s">
        <v>109</v>
      </c>
      <c r="BW35" s="239"/>
      <c r="BX35" s="239"/>
      <c r="BY35" s="239"/>
      <c r="BZ35" s="239"/>
      <c r="CA35" s="239"/>
      <c r="CB35" s="239"/>
      <c r="CC35" s="239"/>
      <c r="CD35" s="239"/>
      <c r="CE35" s="239"/>
      <c r="CF35" s="239"/>
      <c r="CG35" s="239"/>
      <c r="CH35" s="239"/>
      <c r="CI35" s="239"/>
      <c r="CJ35" s="239"/>
      <c r="CK35" s="239"/>
      <c r="CL35" s="239"/>
      <c r="CM35" s="239"/>
      <c r="CN35" s="239"/>
      <c r="CO35" s="239"/>
      <c r="CP35" s="239"/>
      <c r="CQ35" s="239"/>
      <c r="CR35" s="239"/>
      <c r="CS35" s="239"/>
      <c r="CT35" s="239"/>
      <c r="CU35" s="239"/>
      <c r="CV35" s="239"/>
      <c r="CW35" s="239"/>
      <c r="CX35" s="239"/>
      <c r="CY35" s="239"/>
      <c r="CZ35" s="239"/>
      <c r="DA35" s="239"/>
      <c r="DB35" s="239"/>
      <c r="DC35" s="239"/>
    </row>
    <row r="36" spans="1:107" s="20" customFormat="1" ht="12.75" customHeight="1">
      <c r="A36" s="226" t="s">
        <v>106</v>
      </c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  <c r="AN36" s="226"/>
      <c r="AO36" s="226"/>
      <c r="AP36" s="226"/>
      <c r="AQ36" s="226"/>
      <c r="AR36" s="226"/>
      <c r="AS36" s="226"/>
      <c r="AT36" s="226"/>
      <c r="AU36" s="226"/>
      <c r="AV36" s="226"/>
      <c r="AW36" s="226"/>
      <c r="BA36" s="245" t="s">
        <v>107</v>
      </c>
      <c r="BB36" s="245"/>
      <c r="BC36" s="245"/>
      <c r="BD36" s="245"/>
      <c r="BE36" s="245"/>
      <c r="BF36" s="245"/>
      <c r="BG36" s="245"/>
      <c r="BH36" s="245"/>
      <c r="BI36" s="245"/>
      <c r="BJ36" s="245"/>
      <c r="BK36" s="245"/>
      <c r="BL36" s="245"/>
      <c r="BM36" s="245"/>
      <c r="BN36" s="245"/>
      <c r="BO36" s="245"/>
      <c r="BP36" s="245"/>
      <c r="BQ36" s="245"/>
      <c r="BR36" s="245"/>
      <c r="BS36" s="27"/>
      <c r="BT36" s="27"/>
      <c r="BU36" s="27"/>
      <c r="BV36" s="245" t="s">
        <v>108</v>
      </c>
      <c r="BW36" s="245"/>
      <c r="BX36" s="245"/>
      <c r="BY36" s="245"/>
      <c r="BZ36" s="245"/>
      <c r="CA36" s="245"/>
      <c r="CB36" s="245"/>
      <c r="CC36" s="245"/>
      <c r="CD36" s="245"/>
      <c r="CE36" s="245"/>
      <c r="CF36" s="245"/>
      <c r="CG36" s="245"/>
      <c r="CH36" s="245"/>
      <c r="CI36" s="245"/>
      <c r="CJ36" s="245"/>
      <c r="CK36" s="245"/>
      <c r="CL36" s="245"/>
      <c r="CM36" s="245"/>
      <c r="CN36" s="245"/>
      <c r="CO36" s="245"/>
      <c r="CP36" s="245"/>
      <c r="CQ36" s="245"/>
      <c r="CR36" s="245"/>
      <c r="CS36" s="245"/>
      <c r="CT36" s="245"/>
      <c r="CU36" s="245"/>
      <c r="CV36" s="245"/>
      <c r="CW36" s="245"/>
      <c r="CX36" s="245"/>
      <c r="CY36" s="245"/>
      <c r="CZ36" s="245"/>
      <c r="DA36" s="245"/>
      <c r="DB36" s="245"/>
      <c r="DC36" s="245"/>
    </row>
    <row r="38" spans="2:107" ht="34.5" customHeight="1">
      <c r="B38" s="240" t="s">
        <v>235</v>
      </c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  <c r="AO38" s="240"/>
      <c r="AP38" s="240"/>
      <c r="AQ38" s="240"/>
      <c r="AR38" s="240"/>
      <c r="AS38" s="240"/>
      <c r="AT38" s="240"/>
      <c r="AU38" s="240"/>
      <c r="AV38" s="240"/>
      <c r="AW38" s="240"/>
      <c r="AX38" s="240"/>
      <c r="AY38" s="29"/>
      <c r="AZ38" s="29"/>
      <c r="BA38" s="240"/>
      <c r="BB38" s="240"/>
      <c r="BC38" s="240"/>
      <c r="BD38" s="240"/>
      <c r="BE38" s="240"/>
      <c r="BF38" s="240"/>
      <c r="BG38" s="240"/>
      <c r="BH38" s="240"/>
      <c r="BI38" s="240"/>
      <c r="BJ38" s="240"/>
      <c r="BK38" s="240"/>
      <c r="BL38" s="240"/>
      <c r="BM38" s="240"/>
      <c r="BN38" s="240"/>
      <c r="BO38" s="240"/>
      <c r="BP38" s="240"/>
      <c r="BQ38" s="240"/>
      <c r="BR38" s="240"/>
      <c r="BS38" s="30"/>
      <c r="BT38" s="30"/>
      <c r="BU38" s="30"/>
      <c r="BV38" s="240"/>
      <c r="BW38" s="240"/>
      <c r="BX38" s="240"/>
      <c r="BY38" s="240"/>
      <c r="BZ38" s="240"/>
      <c r="CA38" s="240"/>
      <c r="CB38" s="240"/>
      <c r="CC38" s="240"/>
      <c r="CD38" s="240"/>
      <c r="CE38" s="240"/>
      <c r="CF38" s="240"/>
      <c r="CG38" s="240"/>
      <c r="CH38" s="240"/>
      <c r="CI38" s="240"/>
      <c r="CJ38" s="240"/>
      <c r="CK38" s="240"/>
      <c r="CL38" s="240"/>
      <c r="CM38" s="240"/>
      <c r="CN38" s="240"/>
      <c r="CO38" s="240"/>
      <c r="CP38" s="240"/>
      <c r="CQ38" s="240"/>
      <c r="CR38" s="240"/>
      <c r="CS38" s="240"/>
      <c r="CT38" s="240"/>
      <c r="CU38" s="240"/>
      <c r="CV38" s="240"/>
      <c r="CW38" s="240"/>
      <c r="CX38" s="240"/>
      <c r="CY38" s="240"/>
      <c r="CZ38" s="240"/>
      <c r="DA38" s="240"/>
      <c r="DB38" s="240"/>
      <c r="DC38" s="240"/>
    </row>
    <row r="39" spans="2:107" ht="15.75">
      <c r="B39" s="226" t="s">
        <v>106</v>
      </c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6"/>
      <c r="AM39" s="226"/>
      <c r="AN39" s="226"/>
      <c r="AO39" s="226"/>
      <c r="AP39" s="226"/>
      <c r="AQ39" s="226"/>
      <c r="AR39" s="226"/>
      <c r="AS39" s="226"/>
      <c r="AT39" s="226"/>
      <c r="AU39" s="226"/>
      <c r="AV39" s="226"/>
      <c r="AW39" s="226"/>
      <c r="AX39" s="226"/>
      <c r="AY39" s="29"/>
      <c r="AZ39" s="29"/>
      <c r="BA39" s="226" t="s">
        <v>107</v>
      </c>
      <c r="BB39" s="226"/>
      <c r="BC39" s="226"/>
      <c r="BD39" s="226"/>
      <c r="BE39" s="226"/>
      <c r="BF39" s="226"/>
      <c r="BG39" s="226"/>
      <c r="BH39" s="226"/>
      <c r="BI39" s="226"/>
      <c r="BJ39" s="226"/>
      <c r="BK39" s="226"/>
      <c r="BL39" s="226"/>
      <c r="BM39" s="226"/>
      <c r="BN39" s="226"/>
      <c r="BO39" s="226"/>
      <c r="BP39" s="226"/>
      <c r="BQ39" s="226"/>
      <c r="BR39" s="226"/>
      <c r="BS39" s="29"/>
      <c r="BT39" s="29"/>
      <c r="BU39" s="29"/>
      <c r="BV39" s="226" t="s">
        <v>108</v>
      </c>
      <c r="BW39" s="226"/>
      <c r="BX39" s="226"/>
      <c r="BY39" s="226"/>
      <c r="BZ39" s="226"/>
      <c r="CA39" s="226"/>
      <c r="CB39" s="226"/>
      <c r="CC39" s="226"/>
      <c r="CD39" s="226"/>
      <c r="CE39" s="226"/>
      <c r="CF39" s="226"/>
      <c r="CG39" s="226"/>
      <c r="CH39" s="226"/>
      <c r="CI39" s="226"/>
      <c r="CJ39" s="226"/>
      <c r="CK39" s="226"/>
      <c r="CL39" s="226"/>
      <c r="CM39" s="226"/>
      <c r="CN39" s="226"/>
      <c r="CO39" s="226"/>
      <c r="CP39" s="226"/>
      <c r="CQ39" s="226"/>
      <c r="CR39" s="226"/>
      <c r="CS39" s="226"/>
      <c r="CT39" s="226"/>
      <c r="CU39" s="226"/>
      <c r="CV39" s="226"/>
      <c r="CW39" s="226"/>
      <c r="CX39" s="226"/>
      <c r="CY39" s="226"/>
      <c r="CZ39" s="226"/>
      <c r="DA39" s="226"/>
      <c r="DB39" s="226"/>
      <c r="DC39" s="226"/>
    </row>
  </sheetData>
  <sheetProtection/>
  <mergeCells count="72">
    <mergeCell ref="BV38:DC38"/>
    <mergeCell ref="B39:AX39"/>
    <mergeCell ref="BA39:BR39"/>
    <mergeCell ref="BV39:DC39"/>
    <mergeCell ref="BV36:DC36"/>
    <mergeCell ref="BA32:BR32"/>
    <mergeCell ref="A33:AW33"/>
    <mergeCell ref="BA33:BR33"/>
    <mergeCell ref="A36:AW36"/>
    <mergeCell ref="BA36:BR36"/>
    <mergeCell ref="B38:AX38"/>
    <mergeCell ref="BA38:BR38"/>
    <mergeCell ref="A35:AW35"/>
    <mergeCell ref="BA35:BR35"/>
    <mergeCell ref="BV35:DC35"/>
    <mergeCell ref="CQ29:DC29"/>
    <mergeCell ref="A29:O29"/>
    <mergeCell ref="P29:AL29"/>
    <mergeCell ref="AM29:BA29"/>
    <mergeCell ref="BV33:DC33"/>
    <mergeCell ref="A32:AW32"/>
    <mergeCell ref="A28:O28"/>
    <mergeCell ref="P28:AL28"/>
    <mergeCell ref="AM28:BA28"/>
    <mergeCell ref="P24:AL24"/>
    <mergeCell ref="BB29:BN29"/>
    <mergeCell ref="BN25:CB25"/>
    <mergeCell ref="A26:O26"/>
    <mergeCell ref="P26:AL26"/>
    <mergeCell ref="BB28:BN28"/>
    <mergeCell ref="BO28:CC28"/>
    <mergeCell ref="CD28:CP28"/>
    <mergeCell ref="CQ28:DC28"/>
    <mergeCell ref="BV32:DC32"/>
    <mergeCell ref="BO29:CC29"/>
    <mergeCell ref="CD29:CP29"/>
    <mergeCell ref="CC26:CO26"/>
    <mergeCell ref="BV16:CH16"/>
    <mergeCell ref="CP24:DC24"/>
    <mergeCell ref="BV18:CH18"/>
    <mergeCell ref="CI17:DC17"/>
    <mergeCell ref="CI18:DC18"/>
    <mergeCell ref="CC25:CO25"/>
    <mergeCell ref="CP25:DC25"/>
    <mergeCell ref="CP26:DC26"/>
    <mergeCell ref="BN26:CB26"/>
    <mergeCell ref="A25:O25"/>
    <mergeCell ref="P25:AL25"/>
    <mergeCell ref="AM25:BA25"/>
    <mergeCell ref="BB25:BM25"/>
    <mergeCell ref="A24:O24"/>
    <mergeCell ref="AM26:BA26"/>
    <mergeCell ref="BB26:BM26"/>
    <mergeCell ref="A7:DC7"/>
    <mergeCell ref="K8:CS8"/>
    <mergeCell ref="K9:CS9"/>
    <mergeCell ref="AC12:DC12"/>
    <mergeCell ref="A17:AP17"/>
    <mergeCell ref="AQ17:BF17"/>
    <mergeCell ref="A16:AP16"/>
    <mergeCell ref="AQ16:BF16"/>
    <mergeCell ref="BG16:BU16"/>
    <mergeCell ref="CI16:DC16"/>
    <mergeCell ref="BG17:BU17"/>
    <mergeCell ref="BV17:CH17"/>
    <mergeCell ref="AM24:BA24"/>
    <mergeCell ref="BB24:BM24"/>
    <mergeCell ref="BN24:CB24"/>
    <mergeCell ref="CC24:CO24"/>
    <mergeCell ref="BG18:BU18"/>
    <mergeCell ref="A18:AP18"/>
    <mergeCell ref="AQ18:BF18"/>
  </mergeCells>
  <printOptions/>
  <pageMargins left="0.75" right="0.75" top="0.56" bottom="0.53" header="0.5" footer="0.5"/>
  <pageSetup fitToHeight="1" fitToWidth="1"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98"/>
  <sheetViews>
    <sheetView zoomScalePageLayoutView="0" workbookViewId="0" topLeftCell="A70">
      <selection activeCell="G57" sqref="G57"/>
    </sheetView>
  </sheetViews>
  <sheetFormatPr defaultColWidth="10.66015625" defaultRowHeight="11.25"/>
  <cols>
    <col min="1" max="1" width="2.33203125" style="0" customWidth="1"/>
    <col min="2" max="2" width="84.66015625" style="0" customWidth="1"/>
    <col min="3" max="3" width="7.33203125" style="1" customWidth="1"/>
    <col min="4" max="4" width="20.16015625" style="78" customWidth="1"/>
    <col min="5" max="5" width="17.83203125" style="78" customWidth="1"/>
    <col min="6" max="6" width="13.66015625" style="0" customWidth="1"/>
  </cols>
  <sheetData>
    <row r="1" spans="1:5" ht="8.25" customHeight="1">
      <c r="A1" s="34"/>
      <c r="B1" s="32"/>
      <c r="C1" s="32"/>
      <c r="D1" s="161"/>
      <c r="E1" s="162"/>
    </row>
    <row r="2" spans="1:5" s="4" customFormat="1" ht="12" customHeight="1">
      <c r="A2" s="57"/>
      <c r="B2" s="35"/>
      <c r="C2" s="58"/>
      <c r="D2" s="163"/>
      <c r="E2" s="164" t="s">
        <v>0</v>
      </c>
    </row>
    <row r="3" spans="1:5" s="4" customFormat="1" ht="12" customHeight="1">
      <c r="A3" s="57"/>
      <c r="B3" s="35"/>
      <c r="C3" s="58"/>
      <c r="D3" s="163"/>
      <c r="E3" s="164" t="s">
        <v>1</v>
      </c>
    </row>
    <row r="4" spans="1:5" s="4" customFormat="1" ht="12" customHeight="1">
      <c r="A4" s="57"/>
      <c r="B4" s="35"/>
      <c r="C4" s="58"/>
      <c r="D4" s="163"/>
      <c r="E4" s="164" t="s">
        <v>2</v>
      </c>
    </row>
    <row r="5" spans="1:5" s="4" customFormat="1" ht="12" customHeight="1">
      <c r="A5" s="57"/>
      <c r="B5" s="35"/>
      <c r="C5" s="58"/>
      <c r="D5" s="163"/>
      <c r="E5" s="164" t="s">
        <v>3</v>
      </c>
    </row>
    <row r="6" spans="1:5" s="4" customFormat="1" ht="12" customHeight="1">
      <c r="A6" s="57"/>
      <c r="B6" s="35"/>
      <c r="C6" s="58"/>
      <c r="D6" s="163"/>
      <c r="E6" s="164" t="s">
        <v>4</v>
      </c>
    </row>
    <row r="7" spans="1:5" s="4" customFormat="1" ht="12" customHeight="1">
      <c r="A7" s="57"/>
      <c r="B7" s="35"/>
      <c r="C7" s="58"/>
      <c r="D7" s="163"/>
      <c r="E7" s="164" t="s">
        <v>5</v>
      </c>
    </row>
    <row r="8" spans="1:5" s="4" customFormat="1" ht="12" customHeight="1">
      <c r="A8" s="57"/>
      <c r="B8" s="38" t="s">
        <v>6</v>
      </c>
      <c r="C8" s="47"/>
      <c r="D8" s="165"/>
      <c r="E8" s="165"/>
    </row>
    <row r="9" spans="1:5" s="4" customFormat="1" ht="12" customHeight="1">
      <c r="A9" s="57"/>
      <c r="B9" s="48" t="s">
        <v>349</v>
      </c>
      <c r="C9" s="49"/>
      <c r="D9" s="166"/>
      <c r="E9" s="166"/>
    </row>
    <row r="10" spans="1:5" ht="12" customHeight="1">
      <c r="A10" s="34"/>
      <c r="B10" s="48" t="s">
        <v>231</v>
      </c>
      <c r="C10" s="43"/>
      <c r="D10" s="167"/>
      <c r="E10" s="167"/>
    </row>
    <row r="11" spans="1:5" ht="11.25" customHeight="1">
      <c r="A11" s="34"/>
      <c r="B11" s="42" t="s">
        <v>8</v>
      </c>
      <c r="C11" s="43"/>
      <c r="D11" s="167"/>
      <c r="E11" s="167"/>
    </row>
    <row r="12" spans="1:5" s="13" customFormat="1" ht="12.75" customHeight="1">
      <c r="A12" s="53"/>
      <c r="B12" s="206" t="s">
        <v>232</v>
      </c>
      <c r="C12" s="207"/>
      <c r="D12" s="207"/>
      <c r="E12" s="207"/>
    </row>
    <row r="13" spans="1:5" s="13" customFormat="1" ht="11.25" customHeight="1">
      <c r="A13" s="53"/>
      <c r="B13" s="207" t="s">
        <v>269</v>
      </c>
      <c r="C13" s="207"/>
      <c r="D13" s="207"/>
      <c r="E13" s="207"/>
    </row>
    <row r="14" spans="1:5" s="13" customFormat="1" ht="9" customHeight="1">
      <c r="A14" s="53"/>
      <c r="B14" s="53"/>
      <c r="C14" s="59"/>
      <c r="D14" s="168"/>
      <c r="E14" s="169" t="s">
        <v>233</v>
      </c>
    </row>
    <row r="15" spans="1:5" s="13" customFormat="1" ht="40.5" customHeight="1">
      <c r="A15" s="53"/>
      <c r="B15" s="86" t="s">
        <v>11</v>
      </c>
      <c r="C15" s="87" t="s">
        <v>12</v>
      </c>
      <c r="D15" s="88" t="s">
        <v>13</v>
      </c>
      <c r="E15" s="88" t="s">
        <v>14</v>
      </c>
    </row>
    <row r="16" spans="1:5" s="14" customFormat="1" ht="15" customHeight="1">
      <c r="A16" s="60"/>
      <c r="B16" s="89" t="s">
        <v>202</v>
      </c>
      <c r="C16" s="89" t="s">
        <v>203</v>
      </c>
      <c r="D16" s="89" t="s">
        <v>204</v>
      </c>
      <c r="E16" s="89" t="s">
        <v>205</v>
      </c>
    </row>
    <row r="17" spans="1:5" ht="21.75" customHeight="1">
      <c r="A17" s="34"/>
      <c r="B17" s="145" t="s">
        <v>282</v>
      </c>
      <c r="C17" s="146"/>
      <c r="D17" s="171"/>
      <c r="E17" s="171"/>
    </row>
    <row r="18" spans="1:5" ht="13.5" customHeight="1">
      <c r="A18" s="34"/>
      <c r="B18" s="147" t="s">
        <v>116</v>
      </c>
      <c r="C18" s="148">
        <v>10</v>
      </c>
      <c r="D18" s="172">
        <v>180.63</v>
      </c>
      <c r="E18" s="172">
        <v>600.31</v>
      </c>
    </row>
    <row r="19" spans="1:5" ht="18.75" customHeight="1">
      <c r="A19" s="34"/>
      <c r="B19" s="149" t="s">
        <v>15</v>
      </c>
      <c r="C19" s="150"/>
      <c r="D19" s="173"/>
      <c r="E19" s="149"/>
    </row>
    <row r="20" spans="1:5" ht="19.5" customHeight="1">
      <c r="A20" s="34"/>
      <c r="B20" s="151" t="s">
        <v>16</v>
      </c>
      <c r="C20" s="152">
        <v>11</v>
      </c>
      <c r="D20" s="174">
        <v>180.63</v>
      </c>
      <c r="E20" s="174">
        <v>600.31</v>
      </c>
    </row>
    <row r="21" spans="1:5" ht="11.25">
      <c r="A21" s="34"/>
      <c r="B21" s="151" t="s">
        <v>17</v>
      </c>
      <c r="C21" s="152">
        <v>12</v>
      </c>
      <c r="D21" s="175" t="s">
        <v>18</v>
      </c>
      <c r="E21" s="175" t="s">
        <v>18</v>
      </c>
    </row>
    <row r="22" spans="1:5" ht="11.25">
      <c r="A22" s="34"/>
      <c r="B22" s="147" t="s">
        <v>19</v>
      </c>
      <c r="C22" s="148">
        <v>20</v>
      </c>
      <c r="D22" s="176" t="s">
        <v>18</v>
      </c>
      <c r="E22" s="176" t="s">
        <v>18</v>
      </c>
    </row>
    <row r="23" spans="1:5" ht="21.75" customHeight="1">
      <c r="A23" s="34"/>
      <c r="B23" s="149" t="s">
        <v>15</v>
      </c>
      <c r="C23" s="150"/>
      <c r="D23" s="173"/>
      <c r="E23" s="149"/>
    </row>
    <row r="24" spans="1:5" ht="13.5" customHeight="1">
      <c r="A24" s="34"/>
      <c r="B24" s="151" t="s">
        <v>16</v>
      </c>
      <c r="C24" s="152">
        <v>21</v>
      </c>
      <c r="D24" s="175" t="s">
        <v>18</v>
      </c>
      <c r="E24" s="175" t="s">
        <v>18</v>
      </c>
    </row>
    <row r="25" spans="1:5" ht="13.5" customHeight="1">
      <c r="A25" s="34"/>
      <c r="B25" s="151" t="s">
        <v>17</v>
      </c>
      <c r="C25" s="152">
        <v>22</v>
      </c>
      <c r="D25" s="176" t="s">
        <v>18</v>
      </c>
      <c r="E25" s="176" t="s">
        <v>18</v>
      </c>
    </row>
    <row r="26" spans="1:5" ht="13.5" customHeight="1">
      <c r="A26" s="34"/>
      <c r="B26" s="153" t="s">
        <v>20</v>
      </c>
      <c r="C26" s="148">
        <v>30</v>
      </c>
      <c r="D26" s="176" t="s">
        <v>18</v>
      </c>
      <c r="E26" s="176" t="s">
        <v>336</v>
      </c>
    </row>
    <row r="27" spans="1:5" ht="12.75" customHeight="1">
      <c r="A27" s="34"/>
      <c r="B27" s="154" t="s">
        <v>15</v>
      </c>
      <c r="C27" s="150"/>
      <c r="D27" s="149"/>
      <c r="E27" s="149"/>
    </row>
    <row r="28" spans="1:5" ht="27" customHeight="1">
      <c r="A28" s="34"/>
      <c r="B28" s="151" t="s">
        <v>21</v>
      </c>
      <c r="C28" s="152">
        <v>31</v>
      </c>
      <c r="D28" s="175" t="s">
        <v>18</v>
      </c>
      <c r="E28" s="175" t="s">
        <v>336</v>
      </c>
    </row>
    <row r="29" spans="1:5" ht="27.75" customHeight="1">
      <c r="A29" s="34"/>
      <c r="B29" s="155" t="s">
        <v>263</v>
      </c>
      <c r="C29" s="156"/>
      <c r="D29" s="175" t="s">
        <v>18</v>
      </c>
      <c r="E29" s="175" t="s">
        <v>337</v>
      </c>
    </row>
    <row r="30" spans="1:5" ht="22.5" customHeight="1">
      <c r="A30" s="34"/>
      <c r="B30" s="155" t="s">
        <v>266</v>
      </c>
      <c r="C30" s="156"/>
      <c r="D30" s="175" t="s">
        <v>18</v>
      </c>
      <c r="E30" s="175" t="s">
        <v>338</v>
      </c>
    </row>
    <row r="31" spans="1:5" ht="26.25" customHeight="1">
      <c r="A31" s="34"/>
      <c r="B31" s="155" t="s">
        <v>333</v>
      </c>
      <c r="C31" s="156"/>
      <c r="D31" s="175" t="s">
        <v>18</v>
      </c>
      <c r="E31" s="175" t="s">
        <v>339</v>
      </c>
    </row>
    <row r="32" spans="1:5" ht="48" customHeight="1">
      <c r="A32" s="34"/>
      <c r="B32" s="155" t="s">
        <v>271</v>
      </c>
      <c r="C32" s="156"/>
      <c r="D32" s="175" t="s">
        <v>18</v>
      </c>
      <c r="E32" s="175" t="s">
        <v>340</v>
      </c>
    </row>
    <row r="33" spans="1:5" ht="20.25" customHeight="1">
      <c r="A33" s="34"/>
      <c r="B33" s="155" t="s">
        <v>260</v>
      </c>
      <c r="C33" s="156"/>
      <c r="D33" s="175" t="s">
        <v>18</v>
      </c>
      <c r="E33" s="175" t="s">
        <v>341</v>
      </c>
    </row>
    <row r="34" spans="1:5" ht="23.25" customHeight="1">
      <c r="A34" s="34"/>
      <c r="B34" s="155" t="s">
        <v>259</v>
      </c>
      <c r="C34" s="156"/>
      <c r="D34" s="175" t="s">
        <v>18</v>
      </c>
      <c r="E34" s="175" t="s">
        <v>342</v>
      </c>
    </row>
    <row r="35" spans="1:5" ht="24.75" customHeight="1">
      <c r="A35" s="34"/>
      <c r="B35" s="155" t="s">
        <v>265</v>
      </c>
      <c r="C35" s="156"/>
      <c r="D35" s="175" t="s">
        <v>18</v>
      </c>
      <c r="E35" s="175" t="s">
        <v>343</v>
      </c>
    </row>
    <row r="36" spans="1:5" ht="18.75" customHeight="1">
      <c r="A36" s="34"/>
      <c r="B36" s="155" t="s">
        <v>264</v>
      </c>
      <c r="C36" s="156"/>
      <c r="D36" s="175" t="s">
        <v>18</v>
      </c>
      <c r="E36" s="175" t="s">
        <v>344</v>
      </c>
    </row>
    <row r="37" spans="1:5" ht="36" customHeight="1">
      <c r="A37" s="34"/>
      <c r="B37" s="151" t="s">
        <v>22</v>
      </c>
      <c r="C37" s="152">
        <v>32</v>
      </c>
      <c r="D37" s="175" t="s">
        <v>18</v>
      </c>
      <c r="E37" s="175" t="s">
        <v>18</v>
      </c>
    </row>
    <row r="38" spans="1:5" ht="33" customHeight="1">
      <c r="A38" s="34"/>
      <c r="B38" s="153" t="s">
        <v>23</v>
      </c>
      <c r="C38" s="148">
        <v>40</v>
      </c>
      <c r="D38" s="176" t="s">
        <v>273</v>
      </c>
      <c r="E38" s="176" t="s">
        <v>18</v>
      </c>
    </row>
    <row r="39" spans="1:5" ht="21" customHeight="1">
      <c r="A39" s="34"/>
      <c r="B39" s="154" t="s">
        <v>15</v>
      </c>
      <c r="C39" s="150"/>
      <c r="D39" s="149"/>
      <c r="E39" s="149"/>
    </row>
    <row r="40" spans="1:5" ht="24.75" customHeight="1">
      <c r="A40" s="34"/>
      <c r="B40" s="151" t="s">
        <v>21</v>
      </c>
      <c r="C40" s="152">
        <v>41</v>
      </c>
      <c r="D40" s="175" t="s">
        <v>273</v>
      </c>
      <c r="E40" s="175" t="s">
        <v>18</v>
      </c>
    </row>
    <row r="41" spans="1:5" ht="25.5" customHeight="1">
      <c r="A41" s="34"/>
      <c r="B41" s="155" t="s">
        <v>271</v>
      </c>
      <c r="C41" s="156"/>
      <c r="D41" s="175" t="s">
        <v>276</v>
      </c>
      <c r="E41" s="175" t="s">
        <v>18</v>
      </c>
    </row>
    <row r="42" spans="1:5" ht="27" customHeight="1">
      <c r="A42" s="34"/>
      <c r="B42" s="155" t="s">
        <v>264</v>
      </c>
      <c r="C42" s="156"/>
      <c r="D42" s="175" t="s">
        <v>274</v>
      </c>
      <c r="E42" s="175" t="s">
        <v>18</v>
      </c>
    </row>
    <row r="43" spans="1:5" ht="25.5" customHeight="1">
      <c r="A43" s="34"/>
      <c r="B43" s="155" t="s">
        <v>266</v>
      </c>
      <c r="C43" s="156"/>
      <c r="D43" s="175" t="s">
        <v>277</v>
      </c>
      <c r="E43" s="175" t="s">
        <v>18</v>
      </c>
    </row>
    <row r="44" spans="1:5" ht="22.5" customHeight="1">
      <c r="A44" s="34"/>
      <c r="B44" s="155" t="s">
        <v>265</v>
      </c>
      <c r="C44" s="156"/>
      <c r="D44" s="175" t="s">
        <v>280</v>
      </c>
      <c r="E44" s="175" t="s">
        <v>18</v>
      </c>
    </row>
    <row r="45" spans="1:5" ht="18" customHeight="1">
      <c r="A45" s="34"/>
      <c r="B45" s="155" t="s">
        <v>259</v>
      </c>
      <c r="C45" s="156"/>
      <c r="D45" s="175" t="s">
        <v>279</v>
      </c>
      <c r="E45" s="175" t="s">
        <v>18</v>
      </c>
    </row>
    <row r="46" spans="1:5" ht="17.25" customHeight="1">
      <c r="A46" s="34"/>
      <c r="B46" s="155" t="s">
        <v>260</v>
      </c>
      <c r="C46" s="156"/>
      <c r="D46" s="175" t="s">
        <v>275</v>
      </c>
      <c r="E46" s="175" t="s">
        <v>18</v>
      </c>
    </row>
    <row r="47" spans="1:5" ht="20.25" customHeight="1">
      <c r="A47" s="34"/>
      <c r="B47" s="151" t="s">
        <v>22</v>
      </c>
      <c r="C47" s="152">
        <v>42</v>
      </c>
      <c r="D47" s="175" t="s">
        <v>18</v>
      </c>
      <c r="E47" s="175" t="s">
        <v>18</v>
      </c>
    </row>
    <row r="48" spans="1:5" ht="18.75" customHeight="1">
      <c r="A48" s="34"/>
      <c r="B48" s="151" t="s">
        <v>24</v>
      </c>
      <c r="C48" s="152">
        <v>43</v>
      </c>
      <c r="D48" s="175" t="s">
        <v>18</v>
      </c>
      <c r="E48" s="175" t="s">
        <v>18</v>
      </c>
    </row>
    <row r="49" spans="1:5" ht="18" customHeight="1">
      <c r="A49" s="34"/>
      <c r="B49" s="151" t="s">
        <v>25</v>
      </c>
      <c r="C49" s="152">
        <v>44</v>
      </c>
      <c r="D49" s="176" t="s">
        <v>18</v>
      </c>
      <c r="E49" s="176" t="s">
        <v>18</v>
      </c>
    </row>
    <row r="50" spans="1:5" ht="24" customHeight="1">
      <c r="A50" s="34"/>
      <c r="B50" s="153" t="s">
        <v>26</v>
      </c>
      <c r="C50" s="148">
        <v>50</v>
      </c>
      <c r="D50" s="176" t="s">
        <v>281</v>
      </c>
      <c r="E50" s="176" t="s">
        <v>345</v>
      </c>
    </row>
    <row r="51" spans="1:5" ht="20.25" customHeight="1">
      <c r="A51" s="34"/>
      <c r="B51" s="154" t="s">
        <v>15</v>
      </c>
      <c r="C51" s="150"/>
      <c r="D51" s="149"/>
      <c r="E51" s="149"/>
    </row>
    <row r="52" spans="1:5" ht="19.5" customHeight="1">
      <c r="A52" s="34"/>
      <c r="B52" s="157" t="s">
        <v>27</v>
      </c>
      <c r="C52" s="152">
        <v>51</v>
      </c>
      <c r="D52" s="175" t="s">
        <v>281</v>
      </c>
      <c r="E52" s="175" t="s">
        <v>345</v>
      </c>
    </row>
    <row r="53" spans="1:5" ht="19.5" customHeight="1">
      <c r="A53" s="34"/>
      <c r="B53" s="155" t="s">
        <v>346</v>
      </c>
      <c r="C53" s="156"/>
      <c r="D53" s="179">
        <v>1547.5</v>
      </c>
      <c r="E53" s="175" t="s">
        <v>345</v>
      </c>
    </row>
    <row r="54" spans="1:5" ht="19.5" customHeight="1">
      <c r="A54" s="34"/>
      <c r="B54" s="157" t="s">
        <v>28</v>
      </c>
      <c r="C54" s="152">
        <v>52</v>
      </c>
      <c r="D54" s="175" t="s">
        <v>18</v>
      </c>
      <c r="E54" s="175" t="s">
        <v>18</v>
      </c>
    </row>
    <row r="55" spans="1:5" ht="13.5" customHeight="1">
      <c r="A55" s="34"/>
      <c r="B55" s="157" t="s">
        <v>29</v>
      </c>
      <c r="C55" s="152">
        <v>53</v>
      </c>
      <c r="D55" s="175" t="s">
        <v>18</v>
      </c>
      <c r="E55" s="175" t="s">
        <v>18</v>
      </c>
    </row>
    <row r="56" spans="1:5" ht="18.75" customHeight="1">
      <c r="A56" s="34"/>
      <c r="B56" s="157" t="s">
        <v>30</v>
      </c>
      <c r="C56" s="152">
        <v>54</v>
      </c>
      <c r="D56" s="175" t="s">
        <v>18</v>
      </c>
      <c r="E56" s="175" t="s">
        <v>18</v>
      </c>
    </row>
    <row r="57" spans="1:5" ht="25.5" customHeight="1">
      <c r="A57" s="34"/>
      <c r="B57" s="145" t="s">
        <v>31</v>
      </c>
      <c r="C57" s="152">
        <v>60</v>
      </c>
      <c r="D57" s="176" t="s">
        <v>18</v>
      </c>
      <c r="E57" s="176" t="s">
        <v>18</v>
      </c>
    </row>
    <row r="58" spans="1:5" ht="42" customHeight="1">
      <c r="A58" s="34"/>
      <c r="B58" s="153" t="s">
        <v>32</v>
      </c>
      <c r="C58" s="148">
        <v>70</v>
      </c>
      <c r="D58" s="176" t="s">
        <v>18</v>
      </c>
      <c r="E58" s="176" t="s">
        <v>18</v>
      </c>
    </row>
    <row r="59" spans="1:5" ht="29.25" customHeight="1">
      <c r="A59" s="34"/>
      <c r="B59" s="154" t="s">
        <v>15</v>
      </c>
      <c r="C59" s="150"/>
      <c r="D59" s="149"/>
      <c r="E59" s="149"/>
    </row>
    <row r="60" spans="1:5" ht="23.25" customHeight="1">
      <c r="A60" s="34"/>
      <c r="B60" s="145" t="s">
        <v>33</v>
      </c>
      <c r="C60" s="152">
        <v>71</v>
      </c>
      <c r="D60" s="176" t="s">
        <v>18</v>
      </c>
      <c r="E60" s="176" t="s">
        <v>18</v>
      </c>
    </row>
    <row r="61" spans="1:5" ht="26.25" customHeight="1">
      <c r="A61" s="34"/>
      <c r="B61" s="145" t="s">
        <v>34</v>
      </c>
      <c r="C61" s="152">
        <v>72</v>
      </c>
      <c r="D61" s="176" t="s">
        <v>18</v>
      </c>
      <c r="E61" s="176" t="s">
        <v>18</v>
      </c>
    </row>
    <row r="62" spans="1:5" ht="18.75" customHeight="1">
      <c r="A62" s="34"/>
      <c r="B62" s="145" t="s">
        <v>35</v>
      </c>
      <c r="C62" s="152">
        <v>73</v>
      </c>
      <c r="D62" s="176" t="s">
        <v>18</v>
      </c>
      <c r="E62" s="176" t="s">
        <v>18</v>
      </c>
    </row>
    <row r="63" spans="1:5" ht="19.5" customHeight="1">
      <c r="A63" s="34"/>
      <c r="B63" s="145" t="s">
        <v>36</v>
      </c>
      <c r="C63" s="152">
        <v>74</v>
      </c>
      <c r="D63" s="176" t="s">
        <v>18</v>
      </c>
      <c r="E63" s="176" t="s">
        <v>18</v>
      </c>
    </row>
    <row r="64" spans="1:5" ht="14.25" customHeight="1">
      <c r="A64" s="34"/>
      <c r="B64" s="145" t="s">
        <v>37</v>
      </c>
      <c r="C64" s="152">
        <v>80</v>
      </c>
      <c r="D64" s="175" t="s">
        <v>18</v>
      </c>
      <c r="E64" s="175" t="s">
        <v>18</v>
      </c>
    </row>
    <row r="65" spans="1:5" ht="24.75" customHeight="1">
      <c r="A65" s="34"/>
      <c r="B65" s="153" t="s">
        <v>38</v>
      </c>
      <c r="C65" s="148">
        <v>90</v>
      </c>
      <c r="D65" s="176" t="s">
        <v>18</v>
      </c>
      <c r="E65" s="176" t="s">
        <v>18</v>
      </c>
    </row>
    <row r="66" spans="1:5" ht="20.25" customHeight="1">
      <c r="A66" s="34"/>
      <c r="B66" s="154" t="s">
        <v>15</v>
      </c>
      <c r="C66" s="150"/>
      <c r="D66" s="149"/>
      <c r="E66" s="149"/>
    </row>
    <row r="67" spans="1:5" ht="20.25" customHeight="1">
      <c r="A67" s="34"/>
      <c r="B67" s="145" t="s">
        <v>39</v>
      </c>
      <c r="C67" s="152">
        <v>91</v>
      </c>
      <c r="D67" s="176" t="s">
        <v>18</v>
      </c>
      <c r="E67" s="176" t="s">
        <v>18</v>
      </c>
    </row>
    <row r="68" spans="1:5" ht="15.75" customHeight="1">
      <c r="A68" s="34"/>
      <c r="B68" s="145" t="s">
        <v>40</v>
      </c>
      <c r="C68" s="152">
        <v>92</v>
      </c>
      <c r="D68" s="176" t="s">
        <v>18</v>
      </c>
      <c r="E68" s="176" t="s">
        <v>18</v>
      </c>
    </row>
    <row r="69" spans="1:5" ht="16.5" customHeight="1">
      <c r="A69" s="34"/>
      <c r="B69" s="145" t="s">
        <v>41</v>
      </c>
      <c r="C69" s="152">
        <v>93</v>
      </c>
      <c r="D69" s="176" t="s">
        <v>18</v>
      </c>
      <c r="E69" s="176" t="s">
        <v>18</v>
      </c>
    </row>
    <row r="70" spans="1:5" ht="40.5" customHeight="1">
      <c r="A70" s="34"/>
      <c r="B70" s="145" t="s">
        <v>42</v>
      </c>
      <c r="C70" s="152">
        <v>94</v>
      </c>
      <c r="D70" s="176" t="s">
        <v>18</v>
      </c>
      <c r="E70" s="176" t="s">
        <v>18</v>
      </c>
    </row>
    <row r="71" spans="1:5" ht="21" customHeight="1">
      <c r="A71" s="34"/>
      <c r="B71" s="157" t="s">
        <v>43</v>
      </c>
      <c r="C71" s="152">
        <v>95</v>
      </c>
      <c r="D71" s="176" t="s">
        <v>18</v>
      </c>
      <c r="E71" s="176" t="s">
        <v>18</v>
      </c>
    </row>
    <row r="72" spans="1:5" ht="24.75" customHeight="1">
      <c r="A72" s="34"/>
      <c r="B72" s="158" t="s">
        <v>44</v>
      </c>
      <c r="C72" s="159">
        <v>100</v>
      </c>
      <c r="D72" s="177" t="s">
        <v>278</v>
      </c>
      <c r="E72" s="177" t="s">
        <v>347</v>
      </c>
    </row>
    <row r="73" spans="1:5" ht="27" customHeight="1">
      <c r="A73" s="34"/>
      <c r="B73" s="145" t="s">
        <v>45</v>
      </c>
      <c r="C73" s="156"/>
      <c r="D73" s="151"/>
      <c r="E73" s="151"/>
    </row>
    <row r="74" spans="1:5" ht="30" customHeight="1">
      <c r="A74" s="34"/>
      <c r="B74" s="145" t="s">
        <v>46</v>
      </c>
      <c r="C74" s="159">
        <v>110</v>
      </c>
      <c r="D74" s="172">
        <v>113.92</v>
      </c>
      <c r="E74" s="172">
        <v>125.24</v>
      </c>
    </row>
    <row r="75" spans="2:6" ht="20.25" customHeight="1">
      <c r="B75" s="145" t="s">
        <v>47</v>
      </c>
      <c r="C75" s="159">
        <v>120</v>
      </c>
      <c r="D75" s="176">
        <v>516.28</v>
      </c>
      <c r="E75" s="172">
        <v>218.83</v>
      </c>
      <c r="F75" s="84"/>
    </row>
    <row r="76" spans="2:6" ht="17.25" customHeight="1">
      <c r="B76" s="145" t="s">
        <v>48</v>
      </c>
      <c r="C76" s="159">
        <v>130</v>
      </c>
      <c r="D76" s="181">
        <v>36952.14</v>
      </c>
      <c r="E76" s="176" t="s">
        <v>348</v>
      </c>
      <c r="F76" s="84"/>
    </row>
    <row r="77" spans="2:6" ht="15.75" customHeight="1">
      <c r="B77" s="158" t="s">
        <v>49</v>
      </c>
      <c r="C77" s="159">
        <v>140</v>
      </c>
      <c r="D77" s="178" t="s">
        <v>278</v>
      </c>
      <c r="E77" s="178" t="s">
        <v>347</v>
      </c>
      <c r="F77" s="84"/>
    </row>
    <row r="78" spans="2:5" ht="12">
      <c r="B78" s="84"/>
      <c r="C78" s="85"/>
      <c r="D78" s="170"/>
      <c r="E78" s="170"/>
    </row>
    <row r="79" spans="2:5" ht="12">
      <c r="B79" s="84"/>
      <c r="C79" s="85"/>
      <c r="D79" s="170"/>
      <c r="E79" s="170"/>
    </row>
    <row r="80" spans="2:5" ht="12">
      <c r="B80" s="84"/>
      <c r="C80" s="85"/>
      <c r="D80" s="170"/>
      <c r="E80" s="170"/>
    </row>
    <row r="81" spans="2:5" ht="12">
      <c r="B81" s="82" t="s">
        <v>50</v>
      </c>
      <c r="C81" s="83" t="s">
        <v>252</v>
      </c>
      <c r="D81" s="84"/>
      <c r="E81" s="84"/>
    </row>
    <row r="82" spans="2:5" ht="12">
      <c r="B82" s="84"/>
      <c r="C82" s="85"/>
      <c r="D82" s="84"/>
      <c r="E82" s="84"/>
    </row>
    <row r="83" spans="2:5" ht="12">
      <c r="B83" s="84"/>
      <c r="C83" s="85"/>
      <c r="D83" s="84"/>
      <c r="E83" s="84"/>
    </row>
    <row r="84" spans="2:5" ht="12">
      <c r="B84" s="84"/>
      <c r="C84" s="85"/>
      <c r="D84" s="84"/>
      <c r="E84" s="84"/>
    </row>
    <row r="85" spans="2:5" ht="12">
      <c r="B85" s="82" t="s">
        <v>200</v>
      </c>
      <c r="C85" s="83" t="s">
        <v>201</v>
      </c>
      <c r="D85" s="84"/>
      <c r="E85" s="84"/>
    </row>
    <row r="86" spans="2:5" ht="12">
      <c r="B86" s="84"/>
      <c r="C86" s="85"/>
      <c r="D86" s="84"/>
      <c r="E86" s="84"/>
    </row>
    <row r="87" spans="2:5" ht="12">
      <c r="B87" s="84"/>
      <c r="C87" s="85"/>
      <c r="D87" s="84"/>
      <c r="E87" s="84"/>
    </row>
    <row r="88" spans="2:5" ht="12">
      <c r="B88" s="84"/>
      <c r="C88" s="85"/>
      <c r="D88" s="84"/>
      <c r="E88" s="84"/>
    </row>
    <row r="89" spans="2:5" ht="12">
      <c r="B89" s="82" t="s">
        <v>235</v>
      </c>
      <c r="C89" s="83" t="s">
        <v>236</v>
      </c>
      <c r="D89" s="84"/>
      <c r="E89" s="84"/>
    </row>
    <row r="90" spans="2:5" ht="12">
      <c r="B90" s="84"/>
      <c r="C90" s="85"/>
      <c r="D90" s="84"/>
      <c r="E90" s="84"/>
    </row>
    <row r="91" spans="2:5" ht="12">
      <c r="B91" s="84"/>
      <c r="C91" s="85"/>
      <c r="D91" s="84"/>
      <c r="E91" s="84"/>
    </row>
    <row r="92" spans="2:4" ht="12">
      <c r="B92" s="84"/>
      <c r="C92" s="85"/>
      <c r="D92" s="170"/>
    </row>
    <row r="93" spans="2:4" ht="12">
      <c r="B93" s="84"/>
      <c r="C93" s="85"/>
      <c r="D93" s="170"/>
    </row>
    <row r="94" spans="2:4" ht="12">
      <c r="B94" s="84"/>
      <c r="C94" s="85"/>
      <c r="D94" s="170"/>
    </row>
    <row r="95" spans="2:4" ht="12">
      <c r="B95" s="82"/>
      <c r="C95" s="83"/>
      <c r="D95" s="170"/>
    </row>
    <row r="96" spans="2:4" ht="12">
      <c r="B96" s="84"/>
      <c r="C96" s="85"/>
      <c r="D96" s="170"/>
    </row>
    <row r="97" spans="2:4" ht="12">
      <c r="B97" s="84"/>
      <c r="C97" s="85"/>
      <c r="D97" s="170"/>
    </row>
    <row r="98" spans="2:4" ht="12">
      <c r="B98" s="84"/>
      <c r="C98" s="85"/>
      <c r="D98" s="170"/>
    </row>
  </sheetData>
  <sheetProtection/>
  <mergeCells count="2">
    <mergeCell ref="B12:E12"/>
    <mergeCell ref="B13:E13"/>
  </mergeCells>
  <printOptions/>
  <pageMargins left="0.5511811023622047" right="0.6692913385826772" top="0.5511811023622047" bottom="0.5118110236220472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Alexeenko</cp:lastModifiedBy>
  <cp:lastPrinted>2014-10-06T10:27:48Z</cp:lastPrinted>
  <dcterms:created xsi:type="dcterms:W3CDTF">2008-07-10T07:01:31Z</dcterms:created>
  <dcterms:modified xsi:type="dcterms:W3CDTF">2014-10-07T11:39:28Z</dcterms:modified>
  <cp:category/>
  <cp:version/>
  <cp:contentType/>
  <cp:contentStatus/>
  <cp:revision>1</cp:revision>
</cp:coreProperties>
</file>