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3"/>
  </bookViews>
  <sheets>
    <sheet name="Владельцы" sheetId="1" r:id="rId1"/>
    <sheet name="СЧА" sheetId="2" r:id="rId2"/>
    <sheet name="Изменение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<sst xmlns="http://schemas.openxmlformats.org/spreadsheetml/2006/main" count="781" uniqueCount="351">
  <si>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</si>
  <si>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</si>
  <si>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</si>
  <si>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</si>
  <si>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</si>
  <si>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</si>
  <si>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</si>
  <si>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Открытый паевой инвестиционный фонд акций "ПРОМСВЯЗЬ-АКЦИИ"</t>
  </si>
  <si>
    <t>под управлением Общество с ограниченной ответственностью "Управляющая компания ПРОМСВЯЗЬ"</t>
  </si>
  <si>
    <t xml:space="preserve">Правила доверительного управления паевым инвестиционным фондом № 0336-76034510 зарегистрированы 31.12.2006 ФСФР 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</si>
  <si>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</si>
  <si>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</si>
  <si>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</si>
  <si>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</si>
  <si>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</si>
  <si>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</si>
  <si>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</si>
  <si>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</si>
  <si>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</si>
  <si>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</si>
  <si>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</si>
  <si>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</si>
  <si>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</si>
  <si>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</si>
  <si>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</si>
  <si>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</si>
  <si>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</si>
  <si>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</si>
  <si>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</si>
  <si>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</si>
  <si>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</si>
  <si>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</si>
  <si>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</si>
  <si>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</si>
  <si>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</si>
  <si>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</si>
  <si>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</si>
  <si>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</si>
  <si>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</si>
  <si>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</si>
  <si>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</si>
  <si>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</si>
  <si>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</si>
  <si>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</si>
  <si>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</si>
  <si>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</si>
  <si>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</si>
  <si>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</si>
  <si>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</si>
  <si>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</si>
  <si>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</si>
  <si>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</si>
  <si>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</si>
  <si>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</si>
  <si>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</si>
  <si>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</si>
  <si>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</si>
  <si>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</si>
  <si>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</si>
  <si>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</si>
  <si>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</si>
  <si>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</si>
  <si>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</si>
  <si>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</si>
  <si>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</si>
  <si>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</si>
  <si>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</si>
  <si>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</si>
  <si>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</si>
  <si>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</si>
  <si>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</si>
  <si>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</si>
  <si>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</si>
  <si>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</si>
  <si>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</si>
  <si>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</si>
  <si>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</si>
  <si>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</si>
  <si>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</si>
  <si>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</si>
  <si>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</si>
  <si>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</si>
  <si>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</si>
  <si>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 xml:space="preserve">Открытый паевой инвестиционный фонд акций "ПРОМСВЯЗЬ-АКЦИИ" 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</si>
  <si>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</si>
  <si>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</si>
  <si>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</si>
  <si>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</si>
  <si>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</si>
  <si>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</si>
  <si>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</si>
  <si>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</si>
  <si>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</si>
  <si>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</si>
  <si>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</si>
  <si>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</si>
  <si>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</si>
  <si>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</si>
  <si>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</si>
  <si>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</si>
  <si>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</si>
  <si>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</si>
  <si>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</si>
  <si>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</si>
  <si>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</si>
  <si>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</si>
  <si>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</si>
  <si>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</si>
  <si>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</si>
  <si>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</si>
  <si>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</si>
  <si>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</si>
  <si>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</si>
  <si>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</si>
  <si>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</si>
  <si>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</si>
  <si>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</si>
  <si>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</si>
  <si>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</si>
  <si>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</si>
  <si>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</si>
  <si>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</si>
  <si>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</si>
  <si>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</si>
  <si>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</si>
  <si>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</si>
  <si>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</si>
  <si>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</si>
  <si>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</si>
  <si>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</si>
  <si>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</si>
  <si>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</si>
  <si>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</si>
  <si>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</si>
  <si>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</si>
  <si>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</si>
  <si>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</si>
  <si>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</si>
  <si>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</si>
  <si>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</si>
  <si>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</si>
  <si>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</si>
  <si>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</si>
  <si>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</si>
  <si>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</si>
  <si>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</si>
  <si>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</si>
  <si>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</si>
  <si>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</si>
  <si>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</si>
  <si>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</si>
  <si>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</si>
  <si>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</si>
  <si>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</si>
  <si>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</si>
  <si>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</si>
  <si>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Активы: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</si>
  <si>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</si>
  <si>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</si>
  <si>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</si>
  <si>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</si>
  <si>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</si>
  <si>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</si>
  <si>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</si>
  <si>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</si>
  <si>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</si>
  <si>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</si>
  <si>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 xml:space="preserve">  - объекты незавершенного строительства</t>
  </si>
  <si>
    <t xml:space="preserve">  - право аренды недвижимого имущества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</si>
  <si>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</si>
  <si>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</si>
  <si>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</si>
  <si>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</si>
  <si>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</si>
  <si>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</si>
  <si>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</si>
  <si>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</si>
  <si>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</si>
  <si>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</si>
  <si>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</si>
  <si>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</si>
  <si>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</si>
  <si>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</si>
  <si>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</si>
  <si>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</si>
  <si>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</si>
  <si>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</si>
  <si>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</si>
  <si>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</si>
  <si>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</si>
  <si>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</si>
  <si>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</si>
  <si>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</si>
  <si>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</si>
  <si>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</si>
  <si>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</si>
  <si>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</si>
  <si>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</si>
  <si>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</si>
  <si>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</si>
  <si>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Начальник отдела внутреннего учета</t>
  </si>
  <si>
    <t>___________________________  Петрова Е.Ю.</t>
  </si>
  <si>
    <t>1</t>
  </si>
  <si>
    <t>2</t>
  </si>
  <si>
    <t>3</t>
  </si>
  <si>
    <t>4</t>
  </si>
  <si>
    <t>100</t>
  </si>
  <si>
    <t>110</t>
  </si>
  <si>
    <t>120</t>
  </si>
  <si>
    <t>200</t>
  </si>
  <si>
    <t>210</t>
  </si>
  <si>
    <t>220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</si>
  <si>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</si>
  <si>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</si>
  <si>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</si>
  <si>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</si>
  <si>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</si>
  <si>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</si>
  <si>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</si>
  <si>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</si>
  <si>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</si>
  <si>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130</t>
  </si>
  <si>
    <t>140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</si>
  <si>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</si>
  <si>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</si>
  <si>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150</t>
  </si>
  <si>
    <t>160</t>
  </si>
  <si>
    <t>170</t>
  </si>
  <si>
    <t>171</t>
  </si>
  <si>
    <t>180</t>
  </si>
  <si>
    <t>190</t>
  </si>
  <si>
    <t>Открытый паевый инвестиционный фонд акций "ПРОМСВЯЗЬ-АКЦИИ"</t>
  </si>
  <si>
    <t>Лицензия ФКЦБ России № 21-000-1-00096 от 20,12,2002, Место нахождения управляющей компании: 107076, Москва г, Стромынка ул, дом № 18, корпус 27  ,</t>
  </si>
  <si>
    <t>(в тыс, руб,)</t>
  </si>
  <si>
    <t>5</t>
  </si>
  <si>
    <t>Уполномоченный представитель ЗАО "ПРСД"</t>
  </si>
  <si>
    <t xml:space="preserve">___________________________ 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</si>
  <si>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</si>
  <si>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</si>
  <si>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</si>
  <si>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</si>
  <si>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</si>
  <si>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</si>
  <si>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</si>
  <si>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</si>
  <si>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</si>
  <si>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</si>
  <si>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</si>
  <si>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</si>
  <si>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</si>
  <si>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______________________  Петрова Е.Ю.</t>
  </si>
  <si>
    <t>_________________________  Петрова Е.Ю.</t>
  </si>
  <si>
    <t>___________________________  Рыбаков А.В.</t>
  </si>
  <si>
    <t>_______________________  Рыбаков А.В.</t>
  </si>
  <si>
    <t>_________________________ Рыбаков А.В.</t>
  </si>
  <si>
    <t>А.В. Рыбаков</t>
  </si>
  <si>
    <t xml:space="preserve"> Рыбаков А.В.</t>
  </si>
  <si>
    <t>Главный бухгалтер</t>
  </si>
  <si>
    <t xml:space="preserve"> Стародубцева О.Ю.</t>
  </si>
  <si>
    <t xml:space="preserve"> </t>
  </si>
  <si>
    <t>Акция обыкновенная, Газпром, рег. номер 1-02-00028-A</t>
  </si>
  <si>
    <t>Акция обыкновенная, ГМК "Норильский никель, рег. номер 1-01-40155-F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</si>
  <si>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</si>
  <si>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Лицензия ФКЦБ России № 21-000-1-00096 от 20.12.2002. Местоположение УК:107076, Москва г, Стромынка ул, дом № 18, корпус 27  .</t>
  </si>
  <si>
    <t>Акция обыкновенная, Э.ОН Россия , рег. номер 1-02-65104-D</t>
  </si>
  <si>
    <t>Акция обыкновенная, Магнит, рег. номер 1-01-60525-P</t>
  </si>
  <si>
    <t>Акция привилегированная, Татнефть, рег. номер 2-03-00161-A</t>
  </si>
  <si>
    <t>Акция обыкновенная, ЛУКОЙЛ, рег. номер 1-01-00077-A</t>
  </si>
  <si>
    <t>Акция обыкновенная, Сбербанк, рег. номер 10301481B</t>
  </si>
  <si>
    <t>Акция привилегированная, Ростелеком, рег. номер 2-01-00124-A</t>
  </si>
  <si>
    <t>Превышение нормативного процентного значения, установленного для оценочной стоимости ценных бумаг одного эмитента, входящих в имущество Фонда</t>
  </si>
  <si>
    <t xml:space="preserve">Правила доверительного управления паевым инвестиционным фондом № 0336-76034510 зарегистрированы 23.03.2005 ФСФР </t>
  </si>
  <si>
    <t xml:space="preserve">Правила доверительного управления паевым инвестиционным фондом № 0336-76034510 зарегистрированы 23.05.2005 ФСФР </t>
  </si>
  <si>
    <t>Акция привилегированная, Башнефть ОАО, рег. номер 2-01-00013-A</t>
  </si>
  <si>
    <t>Акция обыкновенная, Северсталь, рег. номер 1-02-00143-A</t>
  </si>
  <si>
    <t>Акция обыкновенная, Башнефть ОАО, рег. номер 1-01-00013-A</t>
  </si>
  <si>
    <t>36 952 138,80</t>
  </si>
  <si>
    <t>35 854,22</t>
  </si>
  <si>
    <t>2 150,41</t>
  </si>
  <si>
    <t>2 655,32</t>
  </si>
  <si>
    <t>2 632,08</t>
  </si>
  <si>
    <t>5 240,94</t>
  </si>
  <si>
    <t>37 582,34</t>
  </si>
  <si>
    <t>5 062,40</t>
  </si>
  <si>
    <t>5 143,00</t>
  </si>
  <si>
    <t>1 547,50</t>
  </si>
  <si>
    <t>Имущество, составляющее паевой инвестиционный фонд</t>
  </si>
  <si>
    <t>ОАО "ПРОМСВЯЗЬБАНК" расчетный счет: 40701810210120016111</t>
  </si>
  <si>
    <t>Акция привилегированная, Сургутнефтегаз, рег. номер 2-01-00155-A</t>
  </si>
  <si>
    <t>Доли в уставных капиталах российских обществ с ограниченной ответственностью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</si>
  <si>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</si>
  <si>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</si>
  <si>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</si>
  <si>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Иные доходные вложения в материальные ценности</t>
  </si>
  <si>
    <t>(Рублей)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</si>
  <si>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</si>
  <si>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</si>
  <si>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</si>
  <si>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</si>
  <si>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Недвижимое имущество, находящееся на территории Российской Федерации -всего, в том числе:</t>
  </si>
  <si>
    <t>Недвижимое имущество, находящееся на территории иностранных государств -всего, в том числе:</t>
  </si>
  <si>
    <t>Имущественные права на недвиж. имущество, находящееся на территории Российской Федерации -всего, в том числе:</t>
  </si>
  <si>
    <t>Имущественные права на недвиж. имущество, находящееся на территории иностранных государств -всего, в том числе: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</si>
  <si>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</t>
  </si>
  <si>
    <t>Дебиторская задолженность -всего, в том числе:</t>
  </si>
  <si>
    <t>- дебиторская задолженность по процентному (купонному) доходу по денежным средствам на счетах и  во вкладах, а также по ценным бумагам</t>
  </si>
  <si>
    <t>Резерв для возмещения предстоящих расходов, связанных с доверительным управлением открытым паевым инвестиционным фондом</t>
  </si>
  <si>
    <t xml:space="preserve">ОАО "Промсвязьбанк" </t>
  </si>
  <si>
    <t>Акция обыкновенная, Мобильные ТелеСистемы, рег. номер 1-01-04715-A</t>
  </si>
  <si>
    <t xml:space="preserve">СБЕРБАНК РОССИИ О рег. №10301481В - 15,30%               </t>
  </si>
  <si>
    <t>26.05.2014</t>
  </si>
  <si>
    <t>29.05.2014</t>
  </si>
  <si>
    <t>1 450 286,00</t>
  </si>
  <si>
    <t>7 323 335,40</t>
  </si>
  <si>
    <t>1 040 877,05</t>
  </si>
  <si>
    <t>32 119 966,45</t>
  </si>
  <si>
    <t>на 30.06.2014г.</t>
  </si>
  <si>
    <t>Дата определения стоимости чистых активов 30.06.2014 (по состоянию на 20:00 МСК)</t>
  </si>
  <si>
    <t>Сумма (оценочная стоимость) на 30.06.2014 (указывается текущая дата составления справки)</t>
  </si>
  <si>
    <t>Сумма (оценочная стоимость) на 27.06.2014 (указывается предыдущая дата составления справки)</t>
  </si>
  <si>
    <t>384 650.68</t>
  </si>
  <si>
    <t>21 042 383.94</t>
  </si>
  <si>
    <t>22 033 993.60</t>
  </si>
  <si>
    <t>10 980 571.55</t>
  </si>
  <si>
    <t>10 096 379.54</t>
  </si>
  <si>
    <t>32 407 606.17</t>
  </si>
  <si>
    <t>32 515 023.82</t>
  </si>
  <si>
    <t>166 899.56</t>
  </si>
  <si>
    <t>53 517.78</t>
  </si>
  <si>
    <t>120 740.16</t>
  </si>
  <si>
    <t>220 368.68</t>
  </si>
  <si>
    <t>287 639.72</t>
  </si>
  <si>
    <t>273 886.46</t>
  </si>
  <si>
    <t>32 119 966.45</t>
  </si>
  <si>
    <t>32 241 137.36</t>
  </si>
  <si>
    <t>2 655.93</t>
  </si>
  <si>
    <t>2 665.95</t>
  </si>
  <si>
    <t xml:space="preserve"> о стоимости активов на 30.06.2014г.</t>
  </si>
  <si>
    <t>21 042,38</t>
  </si>
  <si>
    <t>2 316,28</t>
  </si>
  <si>
    <t>4 406,35</t>
  </si>
  <si>
    <t>2 802,05</t>
  </si>
  <si>
    <t>1 690,48</t>
  </si>
  <si>
    <t>1 666,34</t>
  </si>
  <si>
    <t>10 980,57</t>
  </si>
  <si>
    <t>32 407,61</t>
  </si>
  <si>
    <t>32 119,97</t>
  </si>
  <si>
    <t>составляющего паевой инвестиционный фонд на 30.06.2014г.</t>
  </si>
  <si>
    <t>Справка о несоблюдении требований к составу и структуре активов на 30.06.2014г.</t>
  </si>
  <si>
    <t>о приросте (об уменьшении) стоимости имущества на  30.06.2014г.</t>
  </si>
  <si>
    <t>о владельцах инвестиционных паев паевого инвестиционного фонда 30.06.2014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</si>
</sst>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&quot;г.&quot;"/>
    <numFmt numFmtId="175" formatCode="0.000000"/>
    <numFmt numFmtId="176" formatCode="0.00;[Red]\-0.00"/>
    <numFmt numFmtId="177" formatCode="0.0;[Red]\-0.0"/>
    <numFmt numFmtId="178" formatCode="#,##0.00_ ;\-#,##0.00\ "/>
    <numFmt numFmtId="179" formatCode="#,##0.00&quot;р.&quot;"/>
    <numFmt numFmtId="180" formatCode="#,##0_ ;\-#,##0\ "/>
    <numFmt numFmtId="181" formatCode="#,##0.0_ ;\-#,##0.0\ "/>
    <numFmt numFmtId="182" formatCode="#,##0.000_ ;\-#,##0.000\ "/>
    <numFmt numFmtId="183" formatCode="#,##0.0000_ ;\-#,##0.0000\ "/>
    <numFmt numFmtId="184" formatCode="#,##0.00000_ ;\-#,##0.00000\ "/>
    <numFmt numFmtId="185" formatCode="#,##0.000000_ ;\-#,##0.000000\ "/>
    <numFmt numFmtId="186" formatCode="#,##0.0"/>
    <numFmt numFmtId="187" formatCode="#,##0.000"/>
    <numFmt numFmtId="188" formatCode="#,##0.0000"/>
    <numFmt numFmtId="189" formatCode="#,##0.000000"/>
    <numFmt numFmtId="190" formatCode="#,##0.0000000"/>
    <numFmt numFmtId="191" formatCode="#,##0.00_р_."/>
  </numFmts>
  <fonts count="52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sz val="12"/>
      <color indexed="60"/>
      <name val="Times New Roman"/>
      <family val="1"/>
    </font>
    <font>
      <b/>
      <sz val="7"/>
      <name val="Arial"/>
      <family val="2"/>
    </font>
    <font>
      <b/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237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5" applyFont="1">
      <alignment/>
      <protection/>
    </xf>
    <xf numFmtId="0" fontId="9" fillId="0" borderId="0" xfId="55" applyFont="1">
      <alignment/>
      <protection/>
    </xf>
    <xf numFmtId="0" fontId="9" fillId="0" borderId="0" xfId="55" applyFont="1" applyBorder="1">
      <alignment/>
      <protection/>
    </xf>
    <xf numFmtId="0" fontId="11" fillId="0" borderId="0" xfId="55" applyFont="1">
      <alignment/>
      <protection/>
    </xf>
    <xf numFmtId="0" fontId="9" fillId="0" borderId="0" xfId="55" applyFont="1" applyBorder="1" applyAlignment="1">
      <alignment horizontal="center"/>
      <protection/>
    </xf>
    <xf numFmtId="49" fontId="9" fillId="0" borderId="0" xfId="55" applyNumberFormat="1" applyFont="1" applyBorder="1" applyAlignment="1">
      <alignment horizontal="center"/>
      <protection/>
    </xf>
    <xf numFmtId="0" fontId="9" fillId="0" borderId="0" xfId="55" applyFont="1" applyBorder="1" applyAlignment="1">
      <alignment horizontal="left" wrapText="1"/>
      <protection/>
    </xf>
    <xf numFmtId="0" fontId="7" fillId="0" borderId="0" xfId="55" applyFont="1" applyAlignment="1">
      <alignment/>
      <protection/>
    </xf>
    <xf numFmtId="0" fontId="9" fillId="0" borderId="0" xfId="55" applyFont="1" applyBorder="1" applyAlignment="1">
      <alignment horizontal="left"/>
      <protection/>
    </xf>
    <xf numFmtId="0" fontId="9" fillId="0" borderId="0" xfId="55" applyFont="1" applyAlignment="1">
      <alignment wrapText="1"/>
      <protection/>
    </xf>
    <xf numFmtId="0" fontId="7" fillId="0" borderId="0" xfId="55" applyFont="1" applyAlignment="1">
      <alignment wrapText="1"/>
      <protection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1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wrapText="1" indent="1"/>
    </xf>
    <xf numFmtId="164" fontId="13" fillId="0" borderId="11" xfId="0" applyNumberFormat="1" applyFont="1" applyBorder="1" applyAlignment="1">
      <alignment horizontal="center" vertical="top"/>
    </xf>
    <xf numFmtId="164" fontId="13" fillId="0" borderId="10" xfId="0" applyNumberFormat="1" applyFont="1" applyBorder="1" applyAlignment="1">
      <alignment horizontal="center" vertical="top"/>
    </xf>
    <xf numFmtId="1" fontId="13" fillId="0" borderId="10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0" fontId="13" fillId="0" borderId="12" xfId="0" applyNumberFormat="1" applyFont="1" applyBorder="1" applyAlignment="1">
      <alignment horizontal="center" vertical="top"/>
    </xf>
    <xf numFmtId="168" fontId="13" fillId="0" borderId="10" xfId="0" applyNumberFormat="1" applyFont="1" applyBorder="1" applyAlignment="1">
      <alignment horizontal="right" vertical="top"/>
    </xf>
    <xf numFmtId="0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wrapText="1"/>
    </xf>
    <xf numFmtId="1" fontId="13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4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horizontal="left" vertical="center" wrapText="1"/>
    </xf>
    <xf numFmtId="0" fontId="0" fillId="0" borderId="11" xfId="53" applyBorder="1" applyAlignment="1">
      <alignment vertical="top"/>
      <protection/>
    </xf>
    <xf numFmtId="0" fontId="0" fillId="0" borderId="11" xfId="53" applyBorder="1" applyAlignment="1">
      <alignment horizontal="center" vertical="top"/>
      <protection/>
    </xf>
    <xf numFmtId="0" fontId="0" fillId="0" borderId="10" xfId="53" applyBorder="1" applyAlignment="1">
      <alignment wrapText="1"/>
      <protection/>
    </xf>
    <xf numFmtId="0" fontId="0" fillId="0" borderId="10" xfId="53" applyBorder="1" applyAlignment="1">
      <alignment horizontal="center" vertical="top"/>
      <protection/>
    </xf>
    <xf numFmtId="0" fontId="4" fillId="0" borderId="10" xfId="53" applyFont="1" applyBorder="1" applyAlignment="1">
      <alignment wrapText="1"/>
      <protection/>
    </xf>
    <xf numFmtId="168" fontId="13" fillId="0" borderId="10" xfId="0" applyNumberFormat="1" applyFont="1" applyBorder="1" applyAlignment="1">
      <alignment horizontal="right" vertical="top"/>
    </xf>
    <xf numFmtId="4" fontId="13" fillId="33" borderId="0" xfId="0" applyNumberFormat="1" applyFont="1" applyFill="1" applyBorder="1" applyAlignment="1">
      <alignment horizontal="right" vertical="top" wrapText="1"/>
    </xf>
    <xf numFmtId="3" fontId="13" fillId="0" borderId="10" xfId="0" applyNumberFormat="1" applyFont="1" applyBorder="1" applyAlignment="1">
      <alignment horizontal="right" vertical="top"/>
    </xf>
    <xf numFmtId="0" fontId="5" fillId="0" borderId="0" xfId="0" applyNumberFormat="1" applyFont="1" applyAlignment="1">
      <alignment horizontal="left" vertical="center" wrapText="1"/>
    </xf>
    <xf numFmtId="178" fontId="13" fillId="0" borderId="10" xfId="0" applyNumberFormat="1" applyFont="1" applyBorder="1" applyAlignment="1">
      <alignment horizontal="right" vertical="center"/>
    </xf>
    <xf numFmtId="0" fontId="0" fillId="0" borderId="11" xfId="56" applyNumberFormat="1" applyFont="1" applyBorder="1" applyAlignment="1">
      <alignment horizontal="left" vertical="top"/>
      <protection/>
    </xf>
    <xf numFmtId="1" fontId="0" fillId="0" borderId="11" xfId="56" applyNumberFormat="1" applyFont="1" applyBorder="1" applyAlignment="1">
      <alignment horizontal="center" vertical="top"/>
      <protection/>
    </xf>
    <xf numFmtId="2" fontId="0" fillId="0" borderId="11" xfId="56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left" vertical="center" indent="1"/>
      <protection/>
    </xf>
    <xf numFmtId="0" fontId="0" fillId="0" borderId="12" xfId="56" applyFont="1" applyBorder="1" applyAlignment="1">
      <alignment horizontal="left"/>
      <protection/>
    </xf>
    <xf numFmtId="0" fontId="0" fillId="0" borderId="12" xfId="56" applyNumberFormat="1" applyFont="1" applyBorder="1" applyAlignment="1">
      <alignment horizontal="center" vertical="top"/>
      <protection/>
    </xf>
    <xf numFmtId="0" fontId="0" fillId="0" borderId="10" xfId="56" applyFont="1" applyBorder="1" applyAlignment="1">
      <alignment horizontal="left"/>
      <protection/>
    </xf>
    <xf numFmtId="1" fontId="0" fillId="0" borderId="10" xfId="56" applyNumberFormat="1" applyFont="1" applyBorder="1" applyAlignment="1">
      <alignment horizontal="center" vertical="top"/>
      <protection/>
    </xf>
    <xf numFmtId="2" fontId="0" fillId="0" borderId="10" xfId="56" applyNumberFormat="1" applyFont="1" applyBorder="1" applyAlignment="1">
      <alignment horizontal="right" vertical="center"/>
      <protection/>
    </xf>
    <xf numFmtId="0" fontId="18" fillId="0" borderId="10" xfId="56" applyNumberFormat="1" applyFont="1" applyBorder="1" applyAlignment="1">
      <alignment horizontal="left" wrapText="1"/>
      <protection/>
    </xf>
    <xf numFmtId="0" fontId="0" fillId="0" borderId="10" xfId="56" applyNumberFormat="1" applyFont="1" applyBorder="1" applyAlignment="1">
      <alignment horizontal="center" vertical="top"/>
      <protection/>
    </xf>
    <xf numFmtId="0" fontId="0" fillId="0" borderId="10" xfId="56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left" wrapText="1"/>
      <protection/>
    </xf>
    <xf numFmtId="4" fontId="0" fillId="0" borderId="11" xfId="56" applyNumberFormat="1" applyFont="1" applyBorder="1" applyAlignment="1">
      <alignment horizontal="right" vertical="center"/>
      <protection/>
    </xf>
    <xf numFmtId="0" fontId="0" fillId="0" borderId="12" xfId="56" applyNumberFormat="1" applyFont="1" applyBorder="1" applyAlignment="1">
      <alignment horizontal="left" wrapText="1"/>
      <protection/>
    </xf>
    <xf numFmtId="0" fontId="0" fillId="0" borderId="11" xfId="56" applyNumberFormat="1" applyFont="1" applyBorder="1" applyAlignment="1">
      <alignment horizontal="left" wrapText="1" indent="1"/>
      <protection/>
    </xf>
    <xf numFmtId="0" fontId="0" fillId="0" borderId="12" xfId="56" applyFont="1" applyBorder="1" applyAlignment="1">
      <alignment horizontal="left" indent="1"/>
      <protection/>
    </xf>
    <xf numFmtId="0" fontId="0" fillId="0" borderId="14" xfId="56" applyNumberFormat="1" applyFont="1" applyBorder="1" applyAlignment="1">
      <alignment horizontal="right" vertical="center"/>
      <protection/>
    </xf>
    <xf numFmtId="0" fontId="0" fillId="0" borderId="10" xfId="56" applyNumberFormat="1" applyFont="1" applyBorder="1" applyAlignment="1">
      <alignment horizontal="left" wrapText="1" indent="2"/>
      <protection/>
    </xf>
    <xf numFmtId="0" fontId="18" fillId="0" borderId="10" xfId="56" applyNumberFormat="1" applyFont="1" applyBorder="1" applyAlignment="1">
      <alignment horizontal="left" wrapText="1" indent="3"/>
      <protection/>
    </xf>
    <xf numFmtId="0" fontId="0" fillId="0" borderId="10" xfId="56" applyNumberFormat="1" applyFont="1" applyBorder="1" applyAlignment="1">
      <alignment horizontal="left" wrapText="1" indent="1"/>
      <protection/>
    </xf>
    <xf numFmtId="0" fontId="0" fillId="0" borderId="10" xfId="56" applyNumberFormat="1" applyFont="1" applyBorder="1" applyAlignment="1">
      <alignment horizontal="left" wrapText="1"/>
      <protection/>
    </xf>
    <xf numFmtId="0" fontId="0" fillId="0" borderId="10" xfId="56" applyNumberFormat="1" applyFont="1" applyBorder="1" applyAlignment="1">
      <alignment horizontal="right" vertical="center"/>
      <protection/>
    </xf>
    <xf numFmtId="0" fontId="0" fillId="0" borderId="10" xfId="56" applyNumberFormat="1" applyFont="1" applyBorder="1" applyAlignment="1">
      <alignment horizontal="left" vertical="center" indent="1"/>
      <protection/>
    </xf>
    <xf numFmtId="0" fontId="4" fillId="0" borderId="10" xfId="56" applyNumberFormat="1" applyFont="1" applyBorder="1" applyAlignment="1">
      <alignment horizontal="left" wrapText="1"/>
      <protection/>
    </xf>
    <xf numFmtId="1" fontId="4" fillId="0" borderId="10" xfId="56" applyNumberFormat="1" applyFont="1" applyBorder="1" applyAlignment="1">
      <alignment horizontal="center" vertical="top"/>
      <protection/>
    </xf>
    <xf numFmtId="4" fontId="4" fillId="0" borderId="10" xfId="56" applyNumberFormat="1" applyFont="1" applyBorder="1" applyAlignment="1">
      <alignment horizontal="right" vertical="center"/>
      <protection/>
    </xf>
    <xf numFmtId="2" fontId="4" fillId="0" borderId="10" xfId="56" applyNumberFormat="1" applyFont="1" applyBorder="1" applyAlignment="1">
      <alignment horizontal="right" vertical="center"/>
      <protection/>
    </xf>
    <xf numFmtId="0" fontId="4" fillId="0" borderId="10" xfId="56" applyNumberFormat="1" applyFont="1" applyBorder="1" applyAlignment="1">
      <alignment horizontal="left" vertical="center" indent="1"/>
      <protection/>
    </xf>
    <xf numFmtId="0" fontId="0" fillId="0" borderId="11" xfId="54" applyNumberFormat="1" applyFont="1" applyBorder="1" applyAlignment="1">
      <alignment horizontal="right" vertical="top"/>
      <protection/>
    </xf>
    <xf numFmtId="0" fontId="4" fillId="0" borderId="10" xfId="54" applyNumberFormat="1" applyFont="1" applyBorder="1" applyAlignment="1">
      <alignment horizontal="right" vertical="top"/>
      <protection/>
    </xf>
    <xf numFmtId="0" fontId="0" fillId="0" borderId="0" xfId="57">
      <alignment/>
      <protection/>
    </xf>
    <xf numFmtId="0" fontId="4" fillId="0" borderId="11" xfId="57" applyNumberFormat="1" applyFont="1" applyBorder="1" applyAlignment="1">
      <alignment horizontal="center" vertical="center" wrapText="1"/>
      <protection/>
    </xf>
    <xf numFmtId="1" fontId="19" fillId="0" borderId="10" xfId="57" applyNumberFormat="1" applyFont="1" applyBorder="1" applyAlignment="1">
      <alignment horizontal="center" vertical="center"/>
      <protection/>
    </xf>
    <xf numFmtId="0" fontId="0" fillId="0" borderId="10" xfId="57" applyFont="1" applyBorder="1" applyAlignment="1">
      <alignment horizontal="left"/>
      <protection/>
    </xf>
    <xf numFmtId="0" fontId="0" fillId="0" borderId="11" xfId="57" applyNumberFormat="1" applyFont="1" applyBorder="1" applyAlignment="1">
      <alignment horizontal="right" vertical="center"/>
      <protection/>
    </xf>
    <xf numFmtId="0" fontId="0" fillId="0" borderId="10" xfId="57" applyFont="1" applyBorder="1" applyAlignment="1">
      <alignment horizontal="left"/>
      <protection/>
    </xf>
    <xf numFmtId="0" fontId="0" fillId="0" borderId="10" xfId="57" applyNumberFormat="1" applyFont="1" applyBorder="1" applyAlignment="1">
      <alignment horizontal="right" vertical="center"/>
      <protection/>
    </xf>
    <xf numFmtId="0" fontId="4" fillId="0" borderId="10" xfId="57" applyNumberFormat="1" applyFont="1" applyBorder="1" applyAlignment="1">
      <alignment horizontal="right" vertical="center"/>
      <protection/>
    </xf>
    <xf numFmtId="0" fontId="4" fillId="0" borderId="11" xfId="57" applyNumberFormat="1" applyFont="1" applyBorder="1" applyAlignment="1">
      <alignment horizontal="right" vertical="center"/>
      <protection/>
    </xf>
    <xf numFmtId="168" fontId="0" fillId="0" borderId="10" xfId="57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left" wrapText="1"/>
      <protection/>
    </xf>
    <xf numFmtId="0" fontId="0" fillId="0" borderId="10" xfId="52" applyNumberFormat="1" applyFont="1" applyBorder="1" applyAlignment="1">
      <alignment horizontal="center" vertical="top"/>
      <protection/>
    </xf>
    <xf numFmtId="0" fontId="0" fillId="0" borderId="10" xfId="52" applyFont="1" applyBorder="1" applyAlignment="1">
      <alignment horizontal="left"/>
      <protection/>
    </xf>
    <xf numFmtId="0" fontId="5" fillId="0" borderId="11" xfId="52" applyNumberFormat="1" applyFont="1" applyBorder="1" applyAlignment="1">
      <alignment horizontal="left" vertical="top"/>
      <protection/>
    </xf>
    <xf numFmtId="164" fontId="6" fillId="0" borderId="11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right" vertical="center"/>
      <protection/>
    </xf>
    <xf numFmtId="0" fontId="5" fillId="0" borderId="12" xfId="52" applyFont="1" applyBorder="1" applyAlignment="1">
      <alignment horizontal="left"/>
      <protection/>
    </xf>
    <xf numFmtId="0" fontId="6" fillId="0" borderId="12" xfId="52" applyNumberFormat="1" applyFont="1" applyBorder="1" applyAlignment="1">
      <alignment horizontal="center" vertical="top"/>
      <protection/>
    </xf>
    <xf numFmtId="0" fontId="5" fillId="0" borderId="12" xfId="52" applyNumberFormat="1" applyFont="1" applyBorder="1" applyAlignment="1">
      <alignment horizontal="right" vertical="center"/>
      <protection/>
    </xf>
    <xf numFmtId="0" fontId="5" fillId="0" borderId="10" xfId="52" applyFont="1" applyBorder="1" applyAlignment="1">
      <alignment horizontal="left"/>
      <protection/>
    </xf>
    <xf numFmtId="164" fontId="6" fillId="0" borderId="10" xfId="52" applyNumberFormat="1" applyFont="1" applyBorder="1" applyAlignment="1">
      <alignment horizontal="center" vertical="top"/>
      <protection/>
    </xf>
    <xf numFmtId="2" fontId="5" fillId="0" borderId="10" xfId="52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left" wrapText="1"/>
      <protection/>
    </xf>
    <xf numFmtId="0" fontId="5" fillId="0" borderId="12" xfId="52" applyNumberFormat="1" applyFont="1" applyBorder="1" applyAlignment="1">
      <alignment horizontal="left" wrapText="1"/>
      <protection/>
    </xf>
    <xf numFmtId="0" fontId="17" fillId="0" borderId="10" xfId="52" applyNumberFormat="1" applyFont="1" applyBorder="1" applyAlignment="1">
      <alignment horizontal="left" wrapText="1" indent="2"/>
      <protection/>
    </xf>
    <xf numFmtId="0" fontId="6" fillId="0" borderId="10" xfId="52" applyNumberFormat="1" applyFont="1" applyBorder="1" applyAlignment="1">
      <alignment horizontal="center" vertical="top"/>
      <protection/>
    </xf>
    <xf numFmtId="0" fontId="5" fillId="0" borderId="10" xfId="52" applyNumberFormat="1" applyFont="1" applyBorder="1" applyAlignment="1">
      <alignment horizontal="left" wrapText="1" indent="1"/>
      <protection/>
    </xf>
    <xf numFmtId="0" fontId="15" fillId="0" borderId="10" xfId="52" applyNumberFormat="1" applyFont="1" applyBorder="1" applyAlignment="1">
      <alignment horizontal="left" wrapText="1"/>
      <protection/>
    </xf>
    <xf numFmtId="1" fontId="6" fillId="0" borderId="10" xfId="52" applyNumberFormat="1" applyFont="1" applyBorder="1" applyAlignment="1">
      <alignment horizontal="center" vertical="top"/>
      <protection/>
    </xf>
    <xf numFmtId="0" fontId="15" fillId="0" borderId="11" xfId="52" applyNumberFormat="1" applyFont="1" applyBorder="1" applyAlignment="1">
      <alignment horizontal="right" vertical="center"/>
      <protection/>
    </xf>
    <xf numFmtId="0" fontId="15" fillId="0" borderId="10" xfId="52" applyNumberFormat="1" applyFont="1" applyBorder="1" applyAlignment="1">
      <alignment horizontal="right" vertical="center"/>
      <protection/>
    </xf>
    <xf numFmtId="0" fontId="0" fillId="0" borderId="0" xfId="57" applyNumberFormat="1" applyAlignment="1">
      <alignment horizontal="right"/>
      <protection/>
    </xf>
    <xf numFmtId="4" fontId="5" fillId="0" borderId="10" xfId="52" applyNumberFormat="1" applyFont="1" applyBorder="1" applyAlignment="1">
      <alignment horizontal="right" vertical="center"/>
      <protection/>
    </xf>
    <xf numFmtId="4" fontId="5" fillId="0" borderId="11" xfId="52" applyNumberFormat="1" applyFont="1" applyBorder="1" applyAlignment="1">
      <alignment horizontal="right" vertical="center"/>
      <protection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0" fillId="0" borderId="10" xfId="57" applyNumberFormat="1" applyFont="1" applyBorder="1" applyAlignment="1">
      <alignment horizontal="left" wrapText="1"/>
      <protection/>
    </xf>
    <xf numFmtId="1" fontId="5" fillId="0" borderId="10" xfId="57" applyNumberFormat="1" applyFont="1" applyBorder="1" applyAlignment="1">
      <alignment horizontal="center" vertical="top"/>
      <protection/>
    </xf>
    <xf numFmtId="0" fontId="4" fillId="0" borderId="10" xfId="57" applyFont="1" applyBorder="1" applyAlignment="1">
      <alignment horizontal="left"/>
      <protection/>
    </xf>
    <xf numFmtId="0" fontId="5" fillId="0" borderId="10" xfId="57" applyNumberFormat="1" applyFont="1" applyBorder="1" applyAlignment="1">
      <alignment horizontal="center" vertical="top"/>
      <protection/>
    </xf>
    <xf numFmtId="0" fontId="0" fillId="0" borderId="11" xfId="57" applyNumberFormat="1" applyFont="1" applyBorder="1" applyAlignment="1">
      <alignment horizontal="left" wrapText="1"/>
      <protection/>
    </xf>
    <xf numFmtId="1" fontId="5" fillId="0" borderId="11" xfId="57" applyNumberFormat="1" applyFont="1" applyBorder="1" applyAlignment="1">
      <alignment horizontal="center" vertical="top"/>
      <protection/>
    </xf>
    <xf numFmtId="164" fontId="5" fillId="0" borderId="10" xfId="57" applyNumberFormat="1" applyFont="1" applyBorder="1" applyAlignment="1">
      <alignment horizontal="center" vertical="top"/>
      <protection/>
    </xf>
    <xf numFmtId="0" fontId="15" fillId="0" borderId="0" xfId="57" applyNumberFormat="1" applyFont="1" applyAlignment="1">
      <alignment horizontal="center" wrapText="1"/>
      <protection/>
    </xf>
    <xf numFmtId="0" fontId="4" fillId="0" borderId="11" xfId="57" applyNumberFormat="1" applyFont="1" applyBorder="1" applyAlignment="1">
      <alignment horizontal="center" vertical="center"/>
      <protection/>
    </xf>
    <xf numFmtId="0" fontId="4" fillId="0" borderId="11" xfId="57" applyNumberFormat="1" applyFont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left"/>
      <protection/>
    </xf>
    <xf numFmtId="1" fontId="19" fillId="0" borderId="10" xfId="57" applyNumberFormat="1" applyFont="1" applyBorder="1" applyAlignment="1">
      <alignment horizontal="center" vertical="center"/>
      <protection/>
    </xf>
    <xf numFmtId="0" fontId="0" fillId="0" borderId="10" xfId="57" applyNumberFormat="1" applyFont="1" applyBorder="1" applyAlignment="1">
      <alignment horizontal="center" vertical="top"/>
      <protection/>
    </xf>
    <xf numFmtId="0" fontId="4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wrapText="1"/>
    </xf>
    <xf numFmtId="0" fontId="0" fillId="0" borderId="11" xfId="57" applyNumberFormat="1" applyFont="1" applyBorder="1" applyAlignment="1">
      <alignment horizontal="left" vertical="top"/>
      <protection/>
    </xf>
    <xf numFmtId="164" fontId="5" fillId="0" borderId="11" xfId="57" applyNumberFormat="1" applyFont="1" applyBorder="1" applyAlignment="1">
      <alignment horizontal="center" vertical="top"/>
      <protection/>
    </xf>
    <xf numFmtId="0" fontId="4" fillId="0" borderId="10" xfId="57" applyNumberFormat="1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9" fillId="0" borderId="13" xfId="55" applyFont="1" applyBorder="1" applyAlignment="1">
      <alignment horizontal="center" wrapText="1"/>
      <protection/>
    </xf>
    <xf numFmtId="0" fontId="7" fillId="0" borderId="15" xfId="55" applyFont="1" applyBorder="1" applyAlignment="1">
      <alignment horizontal="center" wrapText="1"/>
      <protection/>
    </xf>
    <xf numFmtId="0" fontId="7" fillId="0" borderId="15" xfId="55" applyFont="1" applyBorder="1" applyAlignment="1">
      <alignment horizontal="center"/>
      <protection/>
    </xf>
    <xf numFmtId="0" fontId="9" fillId="0" borderId="13" xfId="55" applyFont="1" applyBorder="1" applyAlignment="1">
      <alignment horizontal="center"/>
      <protection/>
    </xf>
    <xf numFmtId="4" fontId="9" fillId="0" borderId="13" xfId="55" applyNumberFormat="1" applyFont="1" applyBorder="1" applyAlignment="1">
      <alignment horizontal="center" wrapText="1"/>
      <protection/>
    </xf>
    <xf numFmtId="0" fontId="9" fillId="0" borderId="16" xfId="55" applyFont="1" applyBorder="1" applyAlignment="1">
      <alignment horizontal="center"/>
      <protection/>
    </xf>
    <xf numFmtId="0" fontId="9" fillId="0" borderId="17" xfId="55" applyFont="1" applyBorder="1" applyAlignment="1">
      <alignment horizontal="center"/>
      <protection/>
    </xf>
    <xf numFmtId="0" fontId="9" fillId="0" borderId="18" xfId="55" applyFont="1" applyBorder="1" applyAlignment="1">
      <alignment horizontal="center"/>
      <protection/>
    </xf>
    <xf numFmtId="0" fontId="11" fillId="0" borderId="16" xfId="55" applyFont="1" applyBorder="1" applyAlignment="1">
      <alignment horizontal="center" vertical="top" wrapText="1"/>
      <protection/>
    </xf>
    <xf numFmtId="0" fontId="11" fillId="0" borderId="17" xfId="55" applyFont="1" applyBorder="1" applyAlignment="1">
      <alignment horizontal="center" vertical="top" wrapText="1"/>
      <protection/>
    </xf>
    <xf numFmtId="0" fontId="11" fillId="0" borderId="18" xfId="55" applyFont="1" applyBorder="1" applyAlignment="1">
      <alignment horizontal="center" vertical="top" wrapText="1"/>
      <protection/>
    </xf>
    <xf numFmtId="0" fontId="7" fillId="0" borderId="16" xfId="55" applyFont="1" applyBorder="1" applyAlignment="1">
      <alignment horizontal="center" wrapText="1"/>
      <protection/>
    </xf>
    <xf numFmtId="0" fontId="7" fillId="0" borderId="17" xfId="55" applyFont="1" applyBorder="1" applyAlignment="1">
      <alignment horizontal="center" wrapText="1"/>
      <protection/>
    </xf>
    <xf numFmtId="0" fontId="7" fillId="0" borderId="18" xfId="55" applyFont="1" applyBorder="1" applyAlignment="1">
      <alignment horizontal="center" wrapText="1"/>
      <protection/>
    </xf>
    <xf numFmtId="0" fontId="7" fillId="0" borderId="16" xfId="55" applyFont="1" applyBorder="1" applyAlignment="1">
      <alignment horizontal="left" wrapText="1"/>
      <protection/>
    </xf>
    <xf numFmtId="0" fontId="7" fillId="0" borderId="17" xfId="55" applyFont="1" applyBorder="1" applyAlignment="1">
      <alignment horizontal="left" wrapText="1"/>
      <protection/>
    </xf>
    <xf numFmtId="0" fontId="7" fillId="0" borderId="18" xfId="55" applyFont="1" applyBorder="1" applyAlignment="1">
      <alignment horizontal="left" wrapText="1"/>
      <protection/>
    </xf>
    <xf numFmtId="49" fontId="9" fillId="0" borderId="16" xfId="55" applyNumberFormat="1" applyFont="1" applyBorder="1" applyAlignment="1">
      <alignment horizontal="center"/>
      <protection/>
    </xf>
    <xf numFmtId="49" fontId="9" fillId="0" borderId="17" xfId="55" applyNumberFormat="1" applyFont="1" applyBorder="1" applyAlignment="1">
      <alignment horizontal="center"/>
      <protection/>
    </xf>
    <xf numFmtId="49" fontId="9" fillId="0" borderId="18" xfId="55" applyNumberFormat="1" applyFont="1" applyBorder="1" applyAlignment="1">
      <alignment horizontal="center"/>
      <protection/>
    </xf>
    <xf numFmtId="0" fontId="9" fillId="0" borderId="16" xfId="55" applyFont="1" applyBorder="1" applyAlignment="1">
      <alignment horizontal="center" vertical="top" wrapText="1"/>
      <protection/>
    </xf>
    <xf numFmtId="0" fontId="9" fillId="0" borderId="17" xfId="55" applyFont="1" applyBorder="1" applyAlignment="1">
      <alignment horizontal="center" vertical="top" wrapText="1"/>
      <protection/>
    </xf>
    <xf numFmtId="0" fontId="9" fillId="0" borderId="18" xfId="55" applyFont="1" applyBorder="1" applyAlignment="1">
      <alignment horizontal="center" vertical="top" wrapText="1"/>
      <protection/>
    </xf>
    <xf numFmtId="10" fontId="9" fillId="0" borderId="16" xfId="55" applyNumberFormat="1" applyFont="1" applyBorder="1" applyAlignment="1">
      <alignment horizontal="center"/>
      <protection/>
    </xf>
    <xf numFmtId="10" fontId="9" fillId="0" borderId="17" xfId="55" applyNumberFormat="1" applyFont="1" applyBorder="1" applyAlignment="1">
      <alignment horizontal="center"/>
      <protection/>
    </xf>
    <xf numFmtId="10" fontId="9" fillId="0" borderId="18" xfId="55" applyNumberFormat="1" applyFont="1" applyBorder="1" applyAlignment="1">
      <alignment horizontal="center"/>
      <protection/>
    </xf>
    <xf numFmtId="4" fontId="9" fillId="0" borderId="16" xfId="55" applyNumberFormat="1" applyFont="1" applyBorder="1" applyAlignment="1">
      <alignment horizontal="center"/>
      <protection/>
    </xf>
    <xf numFmtId="4" fontId="9" fillId="0" borderId="17" xfId="55" applyNumberFormat="1" applyFont="1" applyBorder="1" applyAlignment="1">
      <alignment horizontal="center"/>
      <protection/>
    </xf>
    <xf numFmtId="4" fontId="9" fillId="0" borderId="18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center"/>
      <protection/>
    </xf>
    <xf numFmtId="0" fontId="7" fillId="0" borderId="13" xfId="55" applyFont="1" applyBorder="1" applyAlignment="1">
      <alignment horizontal="center"/>
      <protection/>
    </xf>
    <xf numFmtId="10" fontId="14" fillId="0" borderId="16" xfId="55" applyNumberFormat="1" applyFont="1" applyBorder="1" applyAlignment="1">
      <alignment horizontal="center"/>
      <protection/>
    </xf>
    <xf numFmtId="10" fontId="14" fillId="0" borderId="17" xfId="55" applyNumberFormat="1" applyFont="1" applyBorder="1" applyAlignment="1">
      <alignment horizontal="center"/>
      <protection/>
    </xf>
    <xf numFmtId="10" fontId="14" fillId="0" borderId="18" xfId="55" applyNumberFormat="1" applyFont="1" applyBorder="1" applyAlignment="1">
      <alignment horizontal="center"/>
      <protection/>
    </xf>
    <xf numFmtId="49" fontId="14" fillId="0" borderId="16" xfId="55" applyNumberFormat="1" applyFont="1" applyBorder="1" applyAlignment="1">
      <alignment horizontal="center"/>
      <protection/>
    </xf>
    <xf numFmtId="49" fontId="14" fillId="0" borderId="17" xfId="55" applyNumberFormat="1" applyFont="1" applyBorder="1" applyAlignment="1">
      <alignment horizontal="center"/>
      <protection/>
    </xf>
    <xf numFmtId="49" fontId="14" fillId="0" borderId="18" xfId="55" applyNumberFormat="1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ланс" xfId="52"/>
    <cellStyle name="Обычный_Изменение" xfId="53"/>
    <cellStyle name="Обычный_Изменение_1" xfId="54"/>
    <cellStyle name="Обычный_Справка о несоблюдении" xfId="55"/>
    <cellStyle name="Обычный_ССА" xfId="56"/>
    <cellStyle name="Обычный_СЧА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5"/>
  <sheetViews>
    <sheetView zoomScalePageLayoutView="0" workbookViewId="0" topLeftCell="A1">
      <selection activeCell="E20" sqref="E20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5" width="16.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184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173" t="s">
        <v>137</v>
      </c>
      <c r="C8" s="173"/>
      <c r="D8" s="173"/>
      <c r="E8" s="173"/>
    </row>
    <row r="9" spans="2:5" s="4" customFormat="1" ht="12" customHeight="1">
      <c r="B9" s="174" t="s">
        <v>350</v>
      </c>
      <c r="C9" s="174"/>
      <c r="D9" s="174"/>
      <c r="E9" s="174"/>
    </row>
    <row r="10" spans="2:5" ht="12" customHeight="1">
      <c r="B10" s="10" t="s">
        <v>7</v>
      </c>
      <c r="C10" s="11"/>
      <c r="D10" s="11"/>
      <c r="E10" s="11"/>
    </row>
    <row r="11" spans="2:5" ht="11.25" customHeight="1">
      <c r="B11" s="12" t="s">
        <v>8</v>
      </c>
      <c r="C11" s="11"/>
      <c r="D11" s="11"/>
      <c r="E11" s="11"/>
    </row>
    <row r="12" spans="2:5" s="13" customFormat="1" ht="9" customHeight="1">
      <c r="B12" s="175" t="s">
        <v>224</v>
      </c>
      <c r="C12" s="176"/>
      <c r="D12" s="176"/>
      <c r="E12" s="176"/>
    </row>
    <row r="13" spans="2:5" ht="11.25" customHeight="1">
      <c r="B13" s="175" t="s">
        <v>271</v>
      </c>
      <c r="C13" s="176"/>
      <c r="D13" s="176"/>
      <c r="E13" s="176"/>
    </row>
    <row r="15" spans="2:5" ht="36.75" customHeight="1">
      <c r="B15" s="31" t="s">
        <v>53</v>
      </c>
      <c r="C15" s="16" t="s">
        <v>141</v>
      </c>
      <c r="D15" s="16" t="s">
        <v>185</v>
      </c>
      <c r="E15" s="16" t="s">
        <v>186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48" customHeight="1">
      <c r="B17" s="64" t="s">
        <v>187</v>
      </c>
      <c r="C17" s="72">
        <v>100</v>
      </c>
      <c r="D17" s="74">
        <f>D19+D20+D21+D22+D23</f>
        <v>14337.557270000001</v>
      </c>
      <c r="E17" s="74">
        <f>E19+E20+E21+E23</f>
        <v>12093.68217</v>
      </c>
    </row>
    <row r="18" spans="2:5" ht="14.25" customHeight="1">
      <c r="B18" s="65" t="s">
        <v>188</v>
      </c>
      <c r="C18" s="75"/>
      <c r="D18" s="76"/>
      <c r="E18" s="76"/>
    </row>
    <row r="19" spans="2:5" ht="32.25" customHeight="1">
      <c r="B19" s="65" t="s">
        <v>189</v>
      </c>
      <c r="C19" s="71">
        <v>110</v>
      </c>
      <c r="D19" s="74">
        <v>13931.54444</v>
      </c>
      <c r="E19" s="74">
        <v>11687.66934</v>
      </c>
    </row>
    <row r="20" spans="2:5" ht="54.75" customHeight="1">
      <c r="B20" s="65" t="s">
        <v>190</v>
      </c>
      <c r="C20" s="71">
        <v>120</v>
      </c>
      <c r="D20" s="74">
        <v>16.11161</v>
      </c>
      <c r="E20" s="74">
        <v>16.11161</v>
      </c>
    </row>
    <row r="21" spans="2:5" ht="26.25" customHeight="1">
      <c r="B21" s="65" t="s">
        <v>191</v>
      </c>
      <c r="C21" s="71">
        <v>130</v>
      </c>
      <c r="D21" s="74">
        <v>20.40608</v>
      </c>
      <c r="E21" s="100">
        <v>20.40608</v>
      </c>
    </row>
    <row r="22" spans="2:5" ht="57" customHeight="1">
      <c r="B22" s="65" t="s">
        <v>192</v>
      </c>
      <c r="C22" s="71">
        <v>140</v>
      </c>
      <c r="D22" s="74">
        <v>0</v>
      </c>
      <c r="E22" s="74">
        <v>0</v>
      </c>
    </row>
    <row r="23" spans="2:5" ht="21.75" customHeight="1">
      <c r="B23" s="65" t="s">
        <v>193</v>
      </c>
      <c r="C23" s="71">
        <v>150</v>
      </c>
      <c r="D23" s="74">
        <v>369.49514</v>
      </c>
      <c r="E23" s="74">
        <v>369.49514</v>
      </c>
    </row>
    <row r="24" spans="2:5" ht="41.25" customHeight="1">
      <c r="B24" s="65" t="s">
        <v>194</v>
      </c>
      <c r="C24" s="71">
        <v>200</v>
      </c>
      <c r="D24" s="102">
        <f>D26+D27+D28+D30</f>
        <v>655</v>
      </c>
      <c r="E24" s="76">
        <f>E26+E27+E28+E29+E30</f>
        <v>660</v>
      </c>
    </row>
    <row r="25" spans="2:5" ht="11.25" customHeight="1">
      <c r="B25" s="65" t="s">
        <v>188</v>
      </c>
      <c r="C25" s="75"/>
      <c r="D25" s="102"/>
      <c r="E25" s="76"/>
    </row>
    <row r="26" spans="2:5" ht="24" customHeight="1">
      <c r="B26" s="65" t="s">
        <v>195</v>
      </c>
      <c r="C26" s="71">
        <v>210</v>
      </c>
      <c r="D26" s="102">
        <v>646</v>
      </c>
      <c r="E26" s="76">
        <v>652</v>
      </c>
    </row>
    <row r="27" spans="2:5" ht="52.5" customHeight="1">
      <c r="B27" s="65" t="s">
        <v>196</v>
      </c>
      <c r="C27" s="71">
        <v>220</v>
      </c>
      <c r="D27" s="102">
        <v>3</v>
      </c>
      <c r="E27" s="76">
        <v>2</v>
      </c>
    </row>
    <row r="28" spans="2:5" ht="28.5" customHeight="1">
      <c r="B28" s="65" t="s">
        <v>197</v>
      </c>
      <c r="C28" s="71">
        <v>230</v>
      </c>
      <c r="D28" s="102">
        <v>5</v>
      </c>
      <c r="E28" s="76">
        <v>5</v>
      </c>
    </row>
    <row r="29" spans="2:5" ht="48" customHeight="1">
      <c r="B29" s="65" t="s">
        <v>198</v>
      </c>
      <c r="C29" s="71">
        <v>240</v>
      </c>
      <c r="D29" s="102">
        <v>0</v>
      </c>
      <c r="E29" s="76">
        <v>0</v>
      </c>
    </row>
    <row r="30" spans="2:5" ht="19.5" customHeight="1">
      <c r="B30" s="65" t="s">
        <v>199</v>
      </c>
      <c r="C30" s="71">
        <v>250</v>
      </c>
      <c r="D30" s="102">
        <v>1</v>
      </c>
      <c r="E30" s="76">
        <v>1</v>
      </c>
    </row>
    <row r="33" ht="11.25">
      <c r="B33" s="18"/>
    </row>
    <row r="34" spans="2:5" ht="17.25" customHeight="1">
      <c r="B34" s="83" t="s">
        <v>50</v>
      </c>
      <c r="C34" s="84" t="s">
        <v>254</v>
      </c>
      <c r="D34" s="85"/>
      <c r="E34" s="85"/>
    </row>
    <row r="35" spans="2:5" ht="12">
      <c r="B35" s="85"/>
      <c r="C35" s="86"/>
      <c r="D35" s="85"/>
      <c r="E35" s="85"/>
    </row>
    <row r="36" spans="2:5" ht="12">
      <c r="B36" s="85"/>
      <c r="C36" s="86"/>
      <c r="D36" s="85"/>
      <c r="E36" s="85"/>
    </row>
    <row r="37" spans="2:5" ht="12">
      <c r="B37" s="85"/>
      <c r="C37" s="86"/>
      <c r="D37" s="85"/>
      <c r="E37" s="85"/>
    </row>
    <row r="38" spans="2:5" ht="12">
      <c r="B38" s="83" t="s">
        <v>200</v>
      </c>
      <c r="C38" s="84" t="s">
        <v>251</v>
      </c>
      <c r="D38" s="85"/>
      <c r="E38" s="85"/>
    </row>
    <row r="39" spans="2:5" ht="12">
      <c r="B39" s="85"/>
      <c r="C39" s="86"/>
      <c r="D39" s="85"/>
      <c r="E39" s="85"/>
    </row>
    <row r="40" spans="2:5" ht="12">
      <c r="B40" s="85"/>
      <c r="C40" s="86"/>
      <c r="D40" s="85"/>
      <c r="E40" s="85"/>
    </row>
    <row r="41" spans="2:5" ht="12">
      <c r="B41" s="85"/>
      <c r="C41" s="86"/>
      <c r="D41" s="85"/>
      <c r="E41" s="85"/>
    </row>
    <row r="42" spans="2:5" ht="12">
      <c r="B42" s="83" t="s">
        <v>235</v>
      </c>
      <c r="C42" s="84" t="s">
        <v>236</v>
      </c>
      <c r="D42" s="85"/>
      <c r="E42" s="85"/>
    </row>
    <row r="43" spans="2:5" ht="12">
      <c r="B43" s="85"/>
      <c r="C43" s="86"/>
      <c r="D43" s="85"/>
      <c r="E43" s="85"/>
    </row>
    <row r="44" spans="2:5" ht="12">
      <c r="B44" s="85"/>
      <c r="C44" s="86"/>
      <c r="D44" s="85"/>
      <c r="E44" s="85"/>
    </row>
    <row r="45" spans="2:5" ht="12">
      <c r="B45" s="85"/>
      <c r="C45" s="86"/>
      <c r="D45" s="85"/>
      <c r="E45" s="85"/>
    </row>
  </sheetData>
  <sheetProtection/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PageLayoutView="0" workbookViewId="0" topLeftCell="A4">
      <selection activeCell="K11" sqref="K11"/>
    </sheetView>
  </sheetViews>
  <sheetFormatPr defaultColWidth="10.66015625" defaultRowHeight="11.25"/>
  <cols>
    <col min="1" max="1" width="8.16015625" style="0" customWidth="1"/>
    <col min="2" max="2" width="40.33203125" style="0" customWidth="1"/>
    <col min="3" max="3" width="10" style="0" customWidth="1"/>
    <col min="4" max="4" width="15.83203125" style="0" customWidth="1"/>
    <col min="5" max="5" width="5.16015625" style="0" customWidth="1"/>
    <col min="6" max="6" width="20.16015625" style="0" customWidth="1"/>
    <col min="7" max="7" width="28" style="1" customWidth="1"/>
  </cols>
  <sheetData>
    <row r="1" spans="2:7" ht="10.5" customHeight="1">
      <c r="B1" s="10" t="s">
        <v>151</v>
      </c>
      <c r="G1"/>
    </row>
    <row r="2" ht="12">
      <c r="B2" s="10" t="s">
        <v>152</v>
      </c>
    </row>
    <row r="3" ht="12">
      <c r="B3" s="10" t="s">
        <v>153</v>
      </c>
    </row>
    <row r="4" spans="1:7" ht="27" customHeight="1">
      <c r="A4" s="174" t="s">
        <v>231</v>
      </c>
      <c r="B4" s="174"/>
      <c r="C4" s="174"/>
      <c r="D4" s="174"/>
      <c r="E4" s="174"/>
      <c r="F4" s="174"/>
      <c r="G4"/>
    </row>
    <row r="5" spans="2:3" s="13" customFormat="1" ht="36.75" customHeight="1">
      <c r="B5" s="176" t="s">
        <v>9</v>
      </c>
      <c r="C5" s="176"/>
    </row>
    <row r="6" spans="2:7" ht="30" customHeight="1">
      <c r="B6" s="190" t="s">
        <v>87</v>
      </c>
      <c r="C6" s="190"/>
      <c r="D6" s="190"/>
      <c r="E6" s="190"/>
      <c r="F6" s="190"/>
      <c r="G6"/>
    </row>
    <row r="7" spans="2:6" s="13" customFormat="1" ht="14.25" customHeight="1">
      <c r="B7" s="175" t="s">
        <v>154</v>
      </c>
      <c r="C7" s="176"/>
      <c r="D7" s="176"/>
      <c r="E7" s="176"/>
      <c r="F7" s="176"/>
    </row>
    <row r="8" spans="2:6" s="13" customFormat="1" ht="9" customHeight="1">
      <c r="B8" s="176" t="s">
        <v>223</v>
      </c>
      <c r="C8" s="176"/>
      <c r="D8" s="176"/>
      <c r="E8" s="176"/>
      <c r="F8" s="176"/>
    </row>
    <row r="9" spans="2:7" ht="11.25" customHeight="1">
      <c r="B9" s="184" t="s">
        <v>317</v>
      </c>
      <c r="C9" s="184"/>
      <c r="D9" s="184"/>
      <c r="E9" s="184"/>
      <c r="F9" s="184"/>
      <c r="G9" s="184"/>
    </row>
    <row r="10" spans="2:7" ht="17.25" customHeight="1">
      <c r="B10" s="137"/>
      <c r="C10" s="137"/>
      <c r="D10" s="137"/>
      <c r="E10" s="137"/>
      <c r="F10" s="137"/>
      <c r="G10" s="170" t="s">
        <v>294</v>
      </c>
    </row>
    <row r="11" spans="2:7" ht="94.5" customHeight="1">
      <c r="B11" s="185" t="s">
        <v>155</v>
      </c>
      <c r="C11" s="185"/>
      <c r="D11" s="186" t="s">
        <v>12</v>
      </c>
      <c r="E11" s="186"/>
      <c r="F11" s="138" t="s">
        <v>318</v>
      </c>
      <c r="G11" s="138" t="s">
        <v>319</v>
      </c>
    </row>
    <row r="12" spans="2:7" ht="18" customHeight="1">
      <c r="B12" s="188">
        <v>1</v>
      </c>
      <c r="C12" s="188"/>
      <c r="D12" s="188">
        <v>2</v>
      </c>
      <c r="E12" s="188"/>
      <c r="F12" s="139">
        <v>3</v>
      </c>
      <c r="G12" s="139">
        <v>4</v>
      </c>
    </row>
    <row r="13" spans="2:7" ht="11.25">
      <c r="B13" s="179" t="s">
        <v>156</v>
      </c>
      <c r="C13" s="179"/>
      <c r="D13" s="189"/>
      <c r="E13" s="189"/>
      <c r="F13" s="140"/>
      <c r="G13" s="140"/>
    </row>
    <row r="14" spans="2:7" ht="9.75" customHeight="1">
      <c r="B14" s="192" t="s">
        <v>295</v>
      </c>
      <c r="C14" s="192"/>
      <c r="D14" s="193">
        <v>10</v>
      </c>
      <c r="E14" s="193"/>
      <c r="F14" s="141" t="s">
        <v>320</v>
      </c>
      <c r="G14" s="141" t="s">
        <v>320</v>
      </c>
    </row>
    <row r="15" spans="2:7" ht="9" customHeight="1">
      <c r="B15" s="187" t="s">
        <v>16</v>
      </c>
      <c r="C15" s="187"/>
      <c r="D15" s="183">
        <v>11</v>
      </c>
      <c r="E15" s="183"/>
      <c r="F15" s="143" t="s">
        <v>320</v>
      </c>
      <c r="G15" s="143" t="s">
        <v>320</v>
      </c>
    </row>
    <row r="16" spans="2:7" ht="11.25">
      <c r="B16" s="187" t="s">
        <v>17</v>
      </c>
      <c r="C16" s="187"/>
      <c r="D16" s="183">
        <v>12</v>
      </c>
      <c r="E16" s="183"/>
      <c r="F16" s="143" t="s">
        <v>18</v>
      </c>
      <c r="G16" s="143" t="s">
        <v>18</v>
      </c>
    </row>
    <row r="17" spans="2:7" ht="11.25">
      <c r="B17" s="192" t="s">
        <v>296</v>
      </c>
      <c r="C17" s="192"/>
      <c r="D17" s="193">
        <v>20</v>
      </c>
      <c r="E17" s="193"/>
      <c r="F17" s="141" t="s">
        <v>18</v>
      </c>
      <c r="G17" s="141" t="s">
        <v>18</v>
      </c>
    </row>
    <row r="18" spans="2:7" ht="9.75" customHeight="1">
      <c r="B18" s="187" t="s">
        <v>16</v>
      </c>
      <c r="C18" s="187"/>
      <c r="D18" s="183">
        <v>21</v>
      </c>
      <c r="E18" s="183"/>
      <c r="F18" s="143" t="s">
        <v>18</v>
      </c>
      <c r="G18" s="143" t="s">
        <v>18</v>
      </c>
    </row>
    <row r="19" spans="2:7" ht="9" customHeight="1">
      <c r="B19" s="187" t="s">
        <v>17</v>
      </c>
      <c r="C19" s="187"/>
      <c r="D19" s="183">
        <v>22</v>
      </c>
      <c r="E19" s="183"/>
      <c r="F19" s="143" t="s">
        <v>18</v>
      </c>
      <c r="G19" s="143" t="s">
        <v>18</v>
      </c>
    </row>
    <row r="20" spans="2:7" ht="11.25" customHeight="1">
      <c r="B20" s="177" t="s">
        <v>157</v>
      </c>
      <c r="C20" s="177"/>
      <c r="D20" s="183">
        <v>30</v>
      </c>
      <c r="E20" s="183"/>
      <c r="F20" s="141" t="s">
        <v>18</v>
      </c>
      <c r="G20" s="141" t="s">
        <v>18</v>
      </c>
    </row>
    <row r="21" spans="2:7" ht="11.25" customHeight="1">
      <c r="B21" s="177" t="s">
        <v>158</v>
      </c>
      <c r="C21" s="177"/>
      <c r="D21" s="183">
        <v>40</v>
      </c>
      <c r="E21" s="183"/>
      <c r="F21" s="141" t="s">
        <v>18</v>
      </c>
      <c r="G21" s="141" t="s">
        <v>18</v>
      </c>
    </row>
    <row r="22" spans="2:7" ht="11.25" customHeight="1">
      <c r="B22" s="177" t="s">
        <v>159</v>
      </c>
      <c r="C22" s="177"/>
      <c r="D22" s="183">
        <v>50</v>
      </c>
      <c r="E22" s="183"/>
      <c r="F22" s="141" t="s">
        <v>18</v>
      </c>
      <c r="G22" s="141" t="s">
        <v>18</v>
      </c>
    </row>
    <row r="23" spans="2:7" ht="11.25" customHeight="1">
      <c r="B23" s="177" t="s">
        <v>160</v>
      </c>
      <c r="C23" s="177"/>
      <c r="D23" s="183">
        <v>60</v>
      </c>
      <c r="E23" s="183"/>
      <c r="F23" s="141" t="s">
        <v>18</v>
      </c>
      <c r="G23" s="141" t="s">
        <v>18</v>
      </c>
    </row>
    <row r="24" spans="2:7" ht="11.25" customHeight="1">
      <c r="B24" s="177" t="s">
        <v>161</v>
      </c>
      <c r="C24" s="177"/>
      <c r="D24" s="183">
        <v>70</v>
      </c>
      <c r="E24" s="183"/>
      <c r="F24" s="141" t="s">
        <v>321</v>
      </c>
      <c r="G24" s="141" t="s">
        <v>322</v>
      </c>
    </row>
    <row r="25" spans="2:7" ht="11.25" customHeight="1">
      <c r="B25" s="177" t="s">
        <v>31</v>
      </c>
      <c r="C25" s="177"/>
      <c r="D25" s="183">
        <v>80</v>
      </c>
      <c r="E25" s="183"/>
      <c r="F25" s="141" t="s">
        <v>18</v>
      </c>
      <c r="G25" s="141" t="s">
        <v>18</v>
      </c>
    </row>
    <row r="26" spans="2:7" ht="11.25" customHeight="1">
      <c r="B26" s="177" t="s">
        <v>297</v>
      </c>
      <c r="C26" s="177"/>
      <c r="D26" s="183">
        <v>90</v>
      </c>
      <c r="E26" s="183"/>
      <c r="F26" s="144" t="s">
        <v>18</v>
      </c>
      <c r="G26" s="144" t="s">
        <v>18</v>
      </c>
    </row>
    <row r="27" spans="2:7" ht="11.25" customHeight="1">
      <c r="B27" s="177" t="s">
        <v>162</v>
      </c>
      <c r="C27" s="177"/>
      <c r="D27" s="183">
        <v>91</v>
      </c>
      <c r="E27" s="183"/>
      <c r="F27" s="143" t="s">
        <v>18</v>
      </c>
      <c r="G27" s="143" t="s">
        <v>18</v>
      </c>
    </row>
    <row r="28" spans="2:7" ht="11.25" customHeight="1">
      <c r="B28" s="177" t="s">
        <v>163</v>
      </c>
      <c r="C28" s="177"/>
      <c r="D28" s="183">
        <v>92</v>
      </c>
      <c r="E28" s="183"/>
      <c r="F28" s="143" t="s">
        <v>18</v>
      </c>
      <c r="G28" s="143" t="s">
        <v>18</v>
      </c>
    </row>
    <row r="29" spans="2:7" ht="11.25" customHeight="1">
      <c r="B29" s="177" t="s">
        <v>164</v>
      </c>
      <c r="C29" s="177"/>
      <c r="D29" s="178">
        <v>100</v>
      </c>
      <c r="E29" s="178"/>
      <c r="F29" s="144"/>
      <c r="G29" s="144"/>
    </row>
    <row r="30" spans="2:7" ht="11.25" customHeight="1">
      <c r="B30" s="181" t="s">
        <v>298</v>
      </c>
      <c r="C30" s="181"/>
      <c r="D30" s="182">
        <v>110</v>
      </c>
      <c r="E30" s="182"/>
      <c r="F30" s="141" t="s">
        <v>18</v>
      </c>
      <c r="G30" s="141" t="s">
        <v>18</v>
      </c>
    </row>
    <row r="31" spans="2:7" ht="11.25" customHeight="1">
      <c r="B31" s="177" t="s">
        <v>33</v>
      </c>
      <c r="C31" s="177"/>
      <c r="D31" s="178">
        <v>111</v>
      </c>
      <c r="E31" s="178"/>
      <c r="F31" s="141" t="s">
        <v>18</v>
      </c>
      <c r="G31" s="141" t="s">
        <v>18</v>
      </c>
    </row>
    <row r="32" spans="2:7" ht="9.75" customHeight="1">
      <c r="B32" s="177" t="s">
        <v>34</v>
      </c>
      <c r="C32" s="177"/>
      <c r="D32" s="178">
        <v>112</v>
      </c>
      <c r="E32" s="178"/>
      <c r="F32" s="141" t="s">
        <v>18</v>
      </c>
      <c r="G32" s="141" t="s">
        <v>18</v>
      </c>
    </row>
    <row r="33" spans="2:7" ht="9" customHeight="1">
      <c r="B33" s="177" t="s">
        <v>35</v>
      </c>
      <c r="C33" s="177"/>
      <c r="D33" s="178">
        <v>113</v>
      </c>
      <c r="E33" s="178"/>
      <c r="F33" s="141" t="s">
        <v>18</v>
      </c>
      <c r="G33" s="141" t="s">
        <v>18</v>
      </c>
    </row>
    <row r="34" spans="2:7" ht="11.25" customHeight="1">
      <c r="B34" s="177" t="s">
        <v>36</v>
      </c>
      <c r="C34" s="177"/>
      <c r="D34" s="178">
        <v>114</v>
      </c>
      <c r="E34" s="178"/>
      <c r="F34" s="141" t="s">
        <v>18</v>
      </c>
      <c r="G34" s="141" t="s">
        <v>18</v>
      </c>
    </row>
    <row r="35" spans="2:7" ht="11.25" customHeight="1">
      <c r="B35" s="177" t="s">
        <v>165</v>
      </c>
      <c r="C35" s="177"/>
      <c r="D35" s="178">
        <v>120</v>
      </c>
      <c r="E35" s="178"/>
      <c r="F35" s="144" t="s">
        <v>18</v>
      </c>
      <c r="G35" s="144" t="s">
        <v>18</v>
      </c>
    </row>
    <row r="36" spans="2:7" ht="11.25" customHeight="1">
      <c r="B36" s="181" t="s">
        <v>166</v>
      </c>
      <c r="C36" s="181"/>
      <c r="D36" s="182">
        <v>130</v>
      </c>
      <c r="E36" s="182"/>
      <c r="F36" s="145"/>
      <c r="G36" s="145"/>
    </row>
    <row r="37" spans="2:7" ht="11.25" customHeight="1">
      <c r="B37" s="177" t="s">
        <v>262</v>
      </c>
      <c r="C37" s="177"/>
      <c r="D37" s="178">
        <v>140</v>
      </c>
      <c r="E37" s="178"/>
      <c r="F37" s="144" t="s">
        <v>18</v>
      </c>
      <c r="G37" s="144" t="s">
        <v>18</v>
      </c>
    </row>
    <row r="38" spans="2:7" ht="11.25" customHeight="1">
      <c r="B38" s="177" t="s">
        <v>37</v>
      </c>
      <c r="C38" s="177"/>
      <c r="D38" s="178">
        <v>150</v>
      </c>
      <c r="E38" s="178"/>
      <c r="F38" s="141" t="s">
        <v>18</v>
      </c>
      <c r="G38" s="141" t="s">
        <v>18</v>
      </c>
    </row>
    <row r="39" spans="2:7" ht="30" customHeight="1">
      <c r="B39" s="181" t="s">
        <v>299</v>
      </c>
      <c r="C39" s="181"/>
      <c r="D39" s="182">
        <v>160</v>
      </c>
      <c r="E39" s="182"/>
      <c r="F39" s="141" t="s">
        <v>18</v>
      </c>
      <c r="G39" s="141" t="s">
        <v>18</v>
      </c>
    </row>
    <row r="40" spans="2:7" ht="39" customHeight="1">
      <c r="B40" s="177" t="s">
        <v>167</v>
      </c>
      <c r="C40" s="177"/>
      <c r="D40" s="178">
        <v>161</v>
      </c>
      <c r="E40" s="178"/>
      <c r="F40" s="141" t="s">
        <v>18</v>
      </c>
      <c r="G40" s="141" t="s">
        <v>18</v>
      </c>
    </row>
    <row r="41" spans="2:7" ht="11.25" customHeight="1">
      <c r="B41" s="181" t="s">
        <v>300</v>
      </c>
      <c r="C41" s="181"/>
      <c r="D41" s="182">
        <v>170</v>
      </c>
      <c r="E41" s="182"/>
      <c r="F41" s="141" t="s">
        <v>18</v>
      </c>
      <c r="G41" s="141" t="s">
        <v>18</v>
      </c>
    </row>
    <row r="42" spans="2:7" ht="9.75" customHeight="1">
      <c r="B42" s="177" t="s">
        <v>167</v>
      </c>
      <c r="C42" s="177"/>
      <c r="D42" s="178">
        <v>171</v>
      </c>
      <c r="E42" s="178"/>
      <c r="F42" s="141" t="s">
        <v>18</v>
      </c>
      <c r="G42" s="141" t="s">
        <v>18</v>
      </c>
    </row>
    <row r="43" spans="2:7" ht="9" customHeight="1">
      <c r="B43" s="181" t="s">
        <v>301</v>
      </c>
      <c r="C43" s="181"/>
      <c r="D43" s="182">
        <v>180</v>
      </c>
      <c r="E43" s="182"/>
      <c r="F43" s="141" t="s">
        <v>18</v>
      </c>
      <c r="G43" s="141" t="s">
        <v>18</v>
      </c>
    </row>
    <row r="44" spans="2:7" ht="11.25" customHeight="1">
      <c r="B44" s="177" t="s">
        <v>168</v>
      </c>
      <c r="C44" s="177"/>
      <c r="D44" s="178">
        <v>181</v>
      </c>
      <c r="E44" s="178"/>
      <c r="F44" s="141" t="s">
        <v>18</v>
      </c>
      <c r="G44" s="141" t="s">
        <v>18</v>
      </c>
    </row>
    <row r="45" spans="2:7" ht="9.75" customHeight="1">
      <c r="B45" s="181" t="s">
        <v>302</v>
      </c>
      <c r="C45" s="181"/>
      <c r="D45" s="182">
        <v>190</v>
      </c>
      <c r="E45" s="182"/>
      <c r="F45" s="141" t="s">
        <v>18</v>
      </c>
      <c r="G45" s="141" t="s">
        <v>18</v>
      </c>
    </row>
    <row r="46" spans="2:7" ht="9" customHeight="1">
      <c r="B46" s="177" t="s">
        <v>168</v>
      </c>
      <c r="C46" s="177"/>
      <c r="D46" s="178">
        <v>191</v>
      </c>
      <c r="E46" s="178"/>
      <c r="F46" s="141" t="s">
        <v>18</v>
      </c>
      <c r="G46" s="141" t="s">
        <v>18</v>
      </c>
    </row>
    <row r="47" spans="2:7" ht="11.25" customHeight="1">
      <c r="B47" s="177" t="s">
        <v>169</v>
      </c>
      <c r="C47" s="177"/>
      <c r="D47" s="178">
        <v>200</v>
      </c>
      <c r="E47" s="178"/>
      <c r="F47" s="141" t="s">
        <v>18</v>
      </c>
      <c r="G47" s="141" t="s">
        <v>18</v>
      </c>
    </row>
    <row r="48" spans="2:7" ht="9.75" customHeight="1">
      <c r="B48" s="177" t="s">
        <v>170</v>
      </c>
      <c r="C48" s="177"/>
      <c r="D48" s="178">
        <v>210</v>
      </c>
      <c r="E48" s="178"/>
      <c r="F48" s="141" t="s">
        <v>18</v>
      </c>
      <c r="G48" s="141" t="s">
        <v>18</v>
      </c>
    </row>
    <row r="49" spans="2:7" ht="9" customHeight="1">
      <c r="B49" s="177" t="s">
        <v>303</v>
      </c>
      <c r="C49" s="177"/>
      <c r="D49" s="178">
        <v>220</v>
      </c>
      <c r="E49" s="178"/>
      <c r="F49" s="144" t="s">
        <v>18</v>
      </c>
      <c r="G49" s="144" t="s">
        <v>18</v>
      </c>
    </row>
    <row r="50" spans="2:7" ht="11.25" customHeight="1">
      <c r="B50" s="177" t="s">
        <v>171</v>
      </c>
      <c r="C50" s="177"/>
      <c r="D50" s="178">
        <v>230</v>
      </c>
      <c r="E50" s="178"/>
      <c r="F50" s="144" t="s">
        <v>18</v>
      </c>
      <c r="G50" s="144" t="s">
        <v>18</v>
      </c>
    </row>
    <row r="51" spans="2:7" ht="9.75" customHeight="1">
      <c r="B51" s="177" t="s">
        <v>172</v>
      </c>
      <c r="C51" s="177"/>
      <c r="D51" s="178">
        <v>240</v>
      </c>
      <c r="E51" s="178"/>
      <c r="F51" s="141" t="s">
        <v>18</v>
      </c>
      <c r="G51" s="141" t="s">
        <v>18</v>
      </c>
    </row>
    <row r="52" spans="2:7" ht="9" customHeight="1">
      <c r="B52" s="177" t="s">
        <v>173</v>
      </c>
      <c r="C52" s="177"/>
      <c r="D52" s="178">
        <v>250</v>
      </c>
      <c r="E52" s="178"/>
      <c r="F52" s="143" t="s">
        <v>18</v>
      </c>
      <c r="G52" s="143" t="s">
        <v>18</v>
      </c>
    </row>
    <row r="53" spans="2:7" ht="27" customHeight="1">
      <c r="B53" s="181" t="s">
        <v>304</v>
      </c>
      <c r="C53" s="181"/>
      <c r="D53" s="182">
        <v>260</v>
      </c>
      <c r="E53" s="182"/>
      <c r="F53" s="141" t="s">
        <v>323</v>
      </c>
      <c r="G53" s="141" t="s">
        <v>324</v>
      </c>
    </row>
    <row r="54" spans="2:7" ht="33" customHeight="1">
      <c r="B54" s="177" t="s">
        <v>174</v>
      </c>
      <c r="C54" s="177"/>
      <c r="D54" s="178">
        <v>261</v>
      </c>
      <c r="E54" s="178"/>
      <c r="F54" s="143" t="s">
        <v>323</v>
      </c>
      <c r="G54" s="143" t="s">
        <v>324</v>
      </c>
    </row>
    <row r="55" spans="2:7" ht="27" customHeight="1">
      <c r="B55" s="177" t="s">
        <v>175</v>
      </c>
      <c r="C55" s="177"/>
      <c r="D55" s="178">
        <v>262</v>
      </c>
      <c r="E55" s="178"/>
      <c r="F55" s="143" t="s">
        <v>18</v>
      </c>
      <c r="G55" s="143" t="s">
        <v>18</v>
      </c>
    </row>
    <row r="56" spans="2:7" ht="41.25" customHeight="1">
      <c r="B56" s="177" t="s">
        <v>305</v>
      </c>
      <c r="C56" s="177"/>
      <c r="D56" s="178">
        <v>263</v>
      </c>
      <c r="E56" s="178"/>
      <c r="F56" s="141" t="s">
        <v>18</v>
      </c>
      <c r="G56" s="141" t="s">
        <v>18</v>
      </c>
    </row>
    <row r="57" spans="2:7" ht="32.25" customHeight="1">
      <c r="B57" s="177" t="s">
        <v>176</v>
      </c>
      <c r="C57" s="177"/>
      <c r="D57" s="178">
        <v>264</v>
      </c>
      <c r="E57" s="178"/>
      <c r="F57" s="143" t="s">
        <v>18</v>
      </c>
      <c r="G57" s="143" t="s">
        <v>18</v>
      </c>
    </row>
    <row r="58" spans="2:7" ht="56.25" customHeight="1">
      <c r="B58" s="194" t="s">
        <v>177</v>
      </c>
      <c r="C58" s="194"/>
      <c r="D58" s="178">
        <v>270</v>
      </c>
      <c r="E58" s="178"/>
      <c r="F58" s="141" t="s">
        <v>325</v>
      </c>
      <c r="G58" s="141" t="s">
        <v>326</v>
      </c>
    </row>
    <row r="59" spans="2:7" ht="21.75" customHeight="1">
      <c r="B59" s="179" t="s">
        <v>178</v>
      </c>
      <c r="C59" s="179"/>
      <c r="D59" s="180"/>
      <c r="E59" s="180"/>
      <c r="F59" s="142"/>
      <c r="G59" s="142"/>
    </row>
    <row r="60" spans="2:7" ht="21" customHeight="1">
      <c r="B60" s="177" t="s">
        <v>46</v>
      </c>
      <c r="C60" s="177"/>
      <c r="D60" s="178">
        <v>300</v>
      </c>
      <c r="E60" s="178"/>
      <c r="F60" s="143" t="s">
        <v>327</v>
      </c>
      <c r="G60" s="143" t="s">
        <v>328</v>
      </c>
    </row>
    <row r="61" spans="2:7" ht="25.5" customHeight="1">
      <c r="B61" s="177" t="s">
        <v>179</v>
      </c>
      <c r="C61" s="177"/>
      <c r="D61" s="178">
        <v>310</v>
      </c>
      <c r="E61" s="178"/>
      <c r="F61" s="143" t="s">
        <v>329</v>
      </c>
      <c r="G61" s="143" t="s">
        <v>330</v>
      </c>
    </row>
    <row r="62" spans="2:7" ht="60" customHeight="1">
      <c r="B62" s="177" t="s">
        <v>306</v>
      </c>
      <c r="C62" s="177"/>
      <c r="D62" s="178">
        <v>320</v>
      </c>
      <c r="E62" s="178"/>
      <c r="F62" s="143" t="s">
        <v>18</v>
      </c>
      <c r="G62" s="143" t="s">
        <v>18</v>
      </c>
    </row>
    <row r="63" spans="2:7" ht="19.5" customHeight="1">
      <c r="B63" s="194" t="s">
        <v>180</v>
      </c>
      <c r="C63" s="194"/>
      <c r="D63" s="178">
        <v>330</v>
      </c>
      <c r="E63" s="178"/>
      <c r="F63" s="141" t="s">
        <v>331</v>
      </c>
      <c r="G63" s="141" t="s">
        <v>332</v>
      </c>
    </row>
    <row r="64" spans="2:7" ht="44.25" customHeight="1">
      <c r="B64" s="194" t="s">
        <v>181</v>
      </c>
      <c r="C64" s="194"/>
      <c r="D64" s="178">
        <v>400</v>
      </c>
      <c r="E64" s="178"/>
      <c r="F64" s="141" t="s">
        <v>333</v>
      </c>
      <c r="G64" s="141" t="s">
        <v>334</v>
      </c>
    </row>
    <row r="65" spans="2:7" ht="54" customHeight="1">
      <c r="B65" s="177" t="s">
        <v>182</v>
      </c>
      <c r="C65" s="177"/>
      <c r="D65" s="178">
        <v>500</v>
      </c>
      <c r="E65" s="178"/>
      <c r="F65" s="146">
        <v>12093.68217</v>
      </c>
      <c r="G65" s="146">
        <v>12093.68217</v>
      </c>
    </row>
    <row r="66" spans="2:7" ht="64.5" customHeight="1">
      <c r="B66" s="177" t="s">
        <v>183</v>
      </c>
      <c r="C66" s="177"/>
      <c r="D66" s="178">
        <v>600</v>
      </c>
      <c r="E66" s="178"/>
      <c r="F66" s="143" t="s">
        <v>335</v>
      </c>
      <c r="G66" s="143" t="s">
        <v>336</v>
      </c>
    </row>
    <row r="67" spans="2:7" s="13" customFormat="1" ht="45" customHeight="1">
      <c r="B67" s="191" t="s">
        <v>50</v>
      </c>
      <c r="C67" s="191"/>
      <c r="D67" s="191"/>
      <c r="F67" s="91"/>
      <c r="G67" s="103" t="s">
        <v>256</v>
      </c>
    </row>
    <row r="68" s="13" customFormat="1" ht="14.25" customHeight="1"/>
    <row r="69" spans="2:7" s="13" customFormat="1" ht="12.75" customHeight="1">
      <c r="B69" s="191" t="s">
        <v>257</v>
      </c>
      <c r="C69" s="191"/>
      <c r="D69" s="191"/>
      <c r="F69" s="92"/>
      <c r="G69" s="103" t="s">
        <v>258</v>
      </c>
    </row>
    <row r="70" s="13" customFormat="1" ht="11.25" customHeight="1"/>
    <row r="71" spans="2:7" s="13" customFormat="1" ht="19.5" customHeight="1">
      <c r="B71" s="191" t="s">
        <v>235</v>
      </c>
      <c r="C71" s="191"/>
      <c r="D71" s="191"/>
      <c r="F71" s="91"/>
      <c r="G71" s="103" t="s">
        <v>259</v>
      </c>
    </row>
    <row r="72" ht="15" customHeight="1">
      <c r="G72"/>
    </row>
    <row r="73" ht="15" customHeight="1"/>
  </sheetData>
  <sheetProtection/>
  <mergeCells count="121">
    <mergeCell ref="B58:C58"/>
    <mergeCell ref="D58:E58"/>
    <mergeCell ref="B63:C63"/>
    <mergeCell ref="D63:E63"/>
    <mergeCell ref="B64:C64"/>
    <mergeCell ref="D64:E64"/>
    <mergeCell ref="B61:C61"/>
    <mergeCell ref="D61:E61"/>
    <mergeCell ref="B62:C62"/>
    <mergeCell ref="D62:E62"/>
    <mergeCell ref="B45:C45"/>
    <mergeCell ref="D45:E45"/>
    <mergeCell ref="B50:C50"/>
    <mergeCell ref="D50:E50"/>
    <mergeCell ref="B46:C46"/>
    <mergeCell ref="D46:E46"/>
    <mergeCell ref="B47:C47"/>
    <mergeCell ref="D47:E47"/>
    <mergeCell ref="B37:C37"/>
    <mergeCell ref="D37:E37"/>
    <mergeCell ref="B40:C40"/>
    <mergeCell ref="D40:E40"/>
    <mergeCell ref="B41:C41"/>
    <mergeCell ref="D41:E41"/>
    <mergeCell ref="B39:C39"/>
    <mergeCell ref="D39:E39"/>
    <mergeCell ref="B30:C30"/>
    <mergeCell ref="D30:E30"/>
    <mergeCell ref="B31:C31"/>
    <mergeCell ref="D31:E31"/>
    <mergeCell ref="B32:C32"/>
    <mergeCell ref="D32:E32"/>
    <mergeCell ref="B22:C22"/>
    <mergeCell ref="D22:E22"/>
    <mergeCell ref="D24:E24"/>
    <mergeCell ref="B25:C25"/>
    <mergeCell ref="D25:E25"/>
    <mergeCell ref="B26:C26"/>
    <mergeCell ref="D26:E26"/>
    <mergeCell ref="B23:C23"/>
    <mergeCell ref="D23:E23"/>
    <mergeCell ref="B24:C24"/>
    <mergeCell ref="B19:C19"/>
    <mergeCell ref="D19:E19"/>
    <mergeCell ref="B20:C20"/>
    <mergeCell ref="D20:E20"/>
    <mergeCell ref="B21:C21"/>
    <mergeCell ref="D21:E21"/>
    <mergeCell ref="B14:C14"/>
    <mergeCell ref="D14:E14"/>
    <mergeCell ref="D16:E16"/>
    <mergeCell ref="B17:C17"/>
    <mergeCell ref="D17:E17"/>
    <mergeCell ref="B18:C18"/>
    <mergeCell ref="D18:E18"/>
    <mergeCell ref="A4:F4"/>
    <mergeCell ref="B5:C5"/>
    <mergeCell ref="B8:F8"/>
    <mergeCell ref="B6:F6"/>
    <mergeCell ref="B7:F7"/>
    <mergeCell ref="B71:D71"/>
    <mergeCell ref="B69:D69"/>
    <mergeCell ref="B67:D67"/>
    <mergeCell ref="B53:C53"/>
    <mergeCell ref="D53:E53"/>
    <mergeCell ref="B9:G9"/>
    <mergeCell ref="B11:C11"/>
    <mergeCell ref="D11:E11"/>
    <mergeCell ref="B15:C15"/>
    <mergeCell ref="D15:E15"/>
    <mergeCell ref="B16:C16"/>
    <mergeCell ref="B12:C12"/>
    <mergeCell ref="D12:E12"/>
    <mergeCell ref="B13:C13"/>
    <mergeCell ref="D13:E13"/>
    <mergeCell ref="B28:C28"/>
    <mergeCell ref="D28:E28"/>
    <mergeCell ref="B29:C29"/>
    <mergeCell ref="D29:E29"/>
    <mergeCell ref="B27:C27"/>
    <mergeCell ref="D27:E27"/>
    <mergeCell ref="B33:C33"/>
    <mergeCell ref="D33:E33"/>
    <mergeCell ref="B34:C34"/>
    <mergeCell ref="D34:E34"/>
    <mergeCell ref="B38:C38"/>
    <mergeCell ref="D38:E38"/>
    <mergeCell ref="B35:C35"/>
    <mergeCell ref="D35:E35"/>
    <mergeCell ref="B36:C36"/>
    <mergeCell ref="D36:E36"/>
    <mergeCell ref="B52:C52"/>
    <mergeCell ref="D52:E52"/>
    <mergeCell ref="B42:C42"/>
    <mergeCell ref="D42:E42"/>
    <mergeCell ref="B43:C43"/>
    <mergeCell ref="D43:E43"/>
    <mergeCell ref="B48:C48"/>
    <mergeCell ref="D48:E48"/>
    <mergeCell ref="B44:C44"/>
    <mergeCell ref="D44:E44"/>
    <mergeCell ref="B56:C56"/>
    <mergeCell ref="D56:E56"/>
    <mergeCell ref="B57:C57"/>
    <mergeCell ref="D57:E57"/>
    <mergeCell ref="B49:C49"/>
    <mergeCell ref="D49:E49"/>
    <mergeCell ref="B54:C54"/>
    <mergeCell ref="D54:E54"/>
    <mergeCell ref="B51:C51"/>
    <mergeCell ref="D51:E51"/>
    <mergeCell ref="B66:C66"/>
    <mergeCell ref="D66:E66"/>
    <mergeCell ref="B65:C65"/>
    <mergeCell ref="D65:E65"/>
    <mergeCell ref="B55:C55"/>
    <mergeCell ref="D55:E55"/>
    <mergeCell ref="B59:C59"/>
    <mergeCell ref="D59:E59"/>
    <mergeCell ref="B60:C60"/>
    <mergeCell ref="D60:E60"/>
  </mergeCells>
  <printOptions/>
  <pageMargins left="0.75" right="0.4" top="0.31" bottom="0.35" header="0.33" footer="0.33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">
      <selection activeCell="E10" sqref="E10"/>
    </sheetView>
  </sheetViews>
  <sheetFormatPr defaultColWidth="10.66015625" defaultRowHeight="11.25"/>
  <cols>
    <col min="1" max="1" width="2.33203125" style="0" customWidth="1"/>
    <col min="2" max="2" width="82.16015625" style="0" customWidth="1"/>
    <col min="3" max="3" width="9.83203125" style="1" customWidth="1"/>
    <col min="4" max="4" width="31" style="0" customWidth="1"/>
    <col min="5" max="5" width="23.83203125" style="79" customWidth="1"/>
    <col min="6" max="6" width="17.16015625" style="0" customWidth="1"/>
  </cols>
  <sheetData>
    <row r="1" spans="1:4" ht="9.75" customHeight="1">
      <c r="A1" s="34"/>
      <c r="B1" s="32"/>
      <c r="C1" s="32"/>
      <c r="D1" s="34"/>
    </row>
    <row r="2" spans="1:4" ht="12">
      <c r="A2" s="34"/>
      <c r="B2" s="38" t="s">
        <v>137</v>
      </c>
      <c r="C2" s="47"/>
      <c r="D2" s="47"/>
    </row>
    <row r="3" spans="1:4" ht="12">
      <c r="A3" s="34"/>
      <c r="B3" s="48" t="s">
        <v>138</v>
      </c>
      <c r="C3" s="49"/>
      <c r="D3" s="50"/>
    </row>
    <row r="4" spans="1:4" ht="12">
      <c r="A4" s="34"/>
      <c r="B4" s="196" t="s">
        <v>316</v>
      </c>
      <c r="C4" s="196"/>
      <c r="D4" s="196"/>
    </row>
    <row r="5" spans="1:4" ht="13.5" customHeight="1">
      <c r="A5" s="34"/>
      <c r="B5" s="40" t="s">
        <v>231</v>
      </c>
      <c r="C5" s="41"/>
      <c r="D5" s="40"/>
    </row>
    <row r="6" spans="1:5" ht="14.25" customHeight="1">
      <c r="A6" s="34"/>
      <c r="B6" s="51" t="s">
        <v>8</v>
      </c>
      <c r="C6" s="52"/>
      <c r="D6" s="52"/>
      <c r="E6" s="93"/>
    </row>
    <row r="7" spans="1:5" s="13" customFormat="1" ht="12.75" customHeight="1">
      <c r="A7" s="53"/>
      <c r="B7" s="197" t="s">
        <v>224</v>
      </c>
      <c r="C7" s="198"/>
      <c r="D7" s="198"/>
      <c r="E7" s="94"/>
    </row>
    <row r="8" spans="1:5" s="13" customFormat="1" ht="13.5" customHeight="1">
      <c r="A8" s="53"/>
      <c r="B8" s="198" t="s">
        <v>271</v>
      </c>
      <c r="C8" s="198"/>
      <c r="D8" s="198"/>
      <c r="E8" s="94"/>
    </row>
    <row r="9" spans="1:4" ht="11.25">
      <c r="A9" s="34"/>
      <c r="B9" s="34"/>
      <c r="C9" s="44"/>
      <c r="D9" s="45" t="s">
        <v>139</v>
      </c>
    </row>
    <row r="10" spans="1:4" ht="30.75" customHeight="1">
      <c r="A10" s="195"/>
      <c r="B10" s="54" t="s">
        <v>140</v>
      </c>
      <c r="C10" s="55" t="s">
        <v>141</v>
      </c>
      <c r="D10" s="55" t="s">
        <v>142</v>
      </c>
    </row>
    <row r="11" spans="1:4" ht="15" customHeight="1">
      <c r="A11" s="195"/>
      <c r="B11" s="56" t="s">
        <v>202</v>
      </c>
      <c r="C11" s="46" t="s">
        <v>203</v>
      </c>
      <c r="D11" s="46" t="s">
        <v>204</v>
      </c>
    </row>
    <row r="12" spans="1:4" ht="18" customHeight="1">
      <c r="A12" s="34"/>
      <c r="B12" s="95" t="s">
        <v>143</v>
      </c>
      <c r="C12" s="96" t="s">
        <v>212</v>
      </c>
      <c r="D12" s="135" t="s">
        <v>276</v>
      </c>
    </row>
    <row r="13" spans="1:6" ht="24.75" customHeight="1">
      <c r="A13" s="34"/>
      <c r="B13" s="97" t="s">
        <v>144</v>
      </c>
      <c r="C13" s="98" t="s">
        <v>213</v>
      </c>
      <c r="D13" s="135" t="s">
        <v>312</v>
      </c>
      <c r="F13" s="79"/>
    </row>
    <row r="14" spans="1:6" ht="28.5" customHeight="1">
      <c r="A14" s="34"/>
      <c r="B14" s="97" t="s">
        <v>145</v>
      </c>
      <c r="C14" s="98" t="s">
        <v>214</v>
      </c>
      <c r="D14" s="135" t="s">
        <v>313</v>
      </c>
      <c r="F14" s="79"/>
    </row>
    <row r="15" spans="1:6" ht="27" customHeight="1">
      <c r="A15" s="34"/>
      <c r="B15" s="97" t="s">
        <v>146</v>
      </c>
      <c r="C15" s="98" t="s">
        <v>215</v>
      </c>
      <c r="D15" s="135" t="s">
        <v>18</v>
      </c>
      <c r="F15" s="79"/>
    </row>
    <row r="16" spans="1:4" ht="27" customHeight="1">
      <c r="A16" s="34"/>
      <c r="B16" s="97" t="s">
        <v>147</v>
      </c>
      <c r="C16" s="98" t="s">
        <v>216</v>
      </c>
      <c r="D16" s="135" t="s">
        <v>18</v>
      </c>
    </row>
    <row r="17" spans="1:4" ht="24.75" customHeight="1">
      <c r="A17" s="34"/>
      <c r="B17" s="97" t="s">
        <v>148</v>
      </c>
      <c r="C17" s="98" t="s">
        <v>217</v>
      </c>
      <c r="D17" s="135" t="s">
        <v>18</v>
      </c>
    </row>
    <row r="18" spans="1:4" ht="42.75" customHeight="1">
      <c r="A18" s="34"/>
      <c r="B18" s="97" t="s">
        <v>149</v>
      </c>
      <c r="C18" s="98" t="s">
        <v>218</v>
      </c>
      <c r="D18" s="135" t="s">
        <v>314</v>
      </c>
    </row>
    <row r="19" spans="1:4" ht="28.5" customHeight="1">
      <c r="A19" s="34"/>
      <c r="B19" s="99" t="s">
        <v>150</v>
      </c>
      <c r="C19" s="98" t="s">
        <v>219</v>
      </c>
      <c r="D19" s="136" t="s">
        <v>315</v>
      </c>
    </row>
    <row r="20" spans="2:4" ht="11.25">
      <c r="B20" s="34"/>
      <c r="C20" s="44"/>
      <c r="D20" s="34"/>
    </row>
    <row r="21" ht="11.25">
      <c r="D21" s="79"/>
    </row>
    <row r="24" ht="11.25">
      <c r="B24" s="18"/>
    </row>
    <row r="25" spans="2:4" ht="12">
      <c r="B25" s="83" t="s">
        <v>50</v>
      </c>
      <c r="C25" s="84" t="s">
        <v>253</v>
      </c>
      <c r="D25" s="85"/>
    </row>
    <row r="26" spans="2:4" ht="12">
      <c r="B26" s="85"/>
      <c r="C26" s="86"/>
      <c r="D26" s="85"/>
    </row>
    <row r="27" spans="2:4" ht="12">
      <c r="B27" s="85"/>
      <c r="C27" s="86"/>
      <c r="D27" s="85"/>
    </row>
    <row r="28" spans="2:4" ht="12">
      <c r="B28" s="85"/>
      <c r="C28" s="86"/>
      <c r="D28" s="85"/>
    </row>
    <row r="29" spans="2:4" ht="12">
      <c r="B29" s="83" t="s">
        <v>200</v>
      </c>
      <c r="C29" s="84" t="s">
        <v>250</v>
      </c>
      <c r="D29" s="85"/>
    </row>
    <row r="30" spans="2:4" ht="12">
      <c r="B30" s="85"/>
      <c r="C30" s="86"/>
      <c r="D30" s="85"/>
    </row>
    <row r="31" spans="2:4" ht="12">
      <c r="B31" s="85"/>
      <c r="C31" s="86"/>
      <c r="D31" s="85"/>
    </row>
    <row r="32" spans="2:4" ht="12">
      <c r="B32" s="85"/>
      <c r="C32" s="86"/>
      <c r="D32" s="85"/>
    </row>
    <row r="33" spans="2:4" ht="12">
      <c r="B33" s="83" t="s">
        <v>235</v>
      </c>
      <c r="C33" s="84" t="s">
        <v>236</v>
      </c>
      <c r="D33" s="85"/>
    </row>
    <row r="34" spans="2:4" ht="12">
      <c r="B34" s="85"/>
      <c r="C34" s="86"/>
      <c r="D34" s="85"/>
    </row>
    <row r="35" spans="2:4" ht="12">
      <c r="B35" s="85"/>
      <c r="C35" s="86"/>
      <c r="D35" s="85"/>
    </row>
    <row r="36" spans="2:4" ht="12">
      <c r="B36" s="85"/>
      <c r="C36" s="86"/>
      <c r="D36" s="85"/>
    </row>
    <row r="37" spans="2:4" ht="12">
      <c r="B37" s="85"/>
      <c r="C37" s="86"/>
      <c r="D37" s="85"/>
    </row>
  </sheetData>
  <sheetProtection/>
  <mergeCells count="4">
    <mergeCell ref="A10:A11"/>
    <mergeCell ref="B4:D4"/>
    <mergeCell ref="B7:D7"/>
    <mergeCell ref="B8:D8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tabSelected="1" zoomScalePageLayoutView="0" workbookViewId="0" topLeftCell="A37">
      <selection activeCell="B44" sqref="B44"/>
    </sheetView>
  </sheetViews>
  <sheetFormatPr defaultColWidth="10.66015625" defaultRowHeight="11.25"/>
  <cols>
    <col min="1" max="1" width="2.33203125" style="0" customWidth="1"/>
    <col min="2" max="2" width="87.16015625" style="0" customWidth="1"/>
    <col min="3" max="3" width="9.66015625" style="1" customWidth="1"/>
    <col min="4" max="4" width="23.16015625" style="0" customWidth="1"/>
    <col min="5" max="5" width="19.5" style="0" customWidth="1"/>
    <col min="6" max="6" width="21.33203125" style="0" customWidth="1"/>
  </cols>
  <sheetData>
    <row r="1" spans="1:6" ht="9" customHeight="1">
      <c r="A1" s="34"/>
      <c r="B1" s="32"/>
      <c r="C1" s="32"/>
      <c r="D1" s="33"/>
      <c r="E1" s="33"/>
      <c r="F1" s="34"/>
    </row>
    <row r="2" spans="1:6" ht="12">
      <c r="A2" s="34"/>
      <c r="B2" s="35"/>
      <c r="C2" s="36"/>
      <c r="D2" s="36"/>
      <c r="E2" s="36"/>
      <c r="F2" s="37" t="s">
        <v>110</v>
      </c>
    </row>
    <row r="3" spans="1:6" ht="12">
      <c r="A3" s="34"/>
      <c r="B3" s="35"/>
      <c r="C3" s="36"/>
      <c r="D3" s="36"/>
      <c r="E3" s="36"/>
      <c r="F3" s="37" t="s">
        <v>1</v>
      </c>
    </row>
    <row r="4" spans="1:6" ht="12">
      <c r="A4" s="34"/>
      <c r="B4" s="35"/>
      <c r="C4" s="36"/>
      <c r="D4" s="36"/>
      <c r="E4" s="36"/>
      <c r="F4" s="37" t="s">
        <v>2</v>
      </c>
    </row>
    <row r="5" spans="1:6" ht="12">
      <c r="A5" s="34"/>
      <c r="B5" s="35"/>
      <c r="C5" s="36"/>
      <c r="D5" s="36"/>
      <c r="E5" s="36"/>
      <c r="F5" s="37" t="s">
        <v>3</v>
      </c>
    </row>
    <row r="6" spans="1:6" ht="12">
      <c r="A6" s="34"/>
      <c r="B6" s="35"/>
      <c r="C6" s="36"/>
      <c r="D6" s="36"/>
      <c r="E6" s="36"/>
      <c r="F6" s="37" t="s">
        <v>4</v>
      </c>
    </row>
    <row r="7" spans="1:6" ht="12">
      <c r="A7" s="34"/>
      <c r="B7" s="35"/>
      <c r="C7" s="36"/>
      <c r="D7" s="36"/>
      <c r="E7" s="36"/>
      <c r="F7" s="37" t="s">
        <v>5</v>
      </c>
    </row>
    <row r="8" spans="1:6" ht="12">
      <c r="A8" s="34"/>
      <c r="B8" s="38" t="s">
        <v>111</v>
      </c>
      <c r="C8" s="39"/>
      <c r="D8" s="39"/>
      <c r="E8" s="39"/>
      <c r="F8" s="39"/>
    </row>
    <row r="9" spans="1:6" ht="15.75" customHeight="1">
      <c r="A9" s="34"/>
      <c r="B9" s="196" t="s">
        <v>337</v>
      </c>
      <c r="C9" s="196"/>
      <c r="D9" s="196"/>
      <c r="E9" s="196"/>
      <c r="F9" s="196"/>
    </row>
    <row r="10" spans="1:6" s="4" customFormat="1" ht="19.5" customHeight="1">
      <c r="A10" s="57"/>
      <c r="B10" s="40" t="s">
        <v>231</v>
      </c>
      <c r="C10" s="41"/>
      <c r="D10" s="40"/>
      <c r="E10" s="40"/>
      <c r="F10" s="40"/>
    </row>
    <row r="11" spans="1:6" ht="23.25" customHeight="1">
      <c r="A11" s="34"/>
      <c r="B11" s="42" t="s">
        <v>8</v>
      </c>
      <c r="C11" s="43"/>
      <c r="D11" s="43"/>
      <c r="E11" s="43"/>
      <c r="F11" s="39"/>
    </row>
    <row r="12" spans="1:6" s="13" customFormat="1" ht="23.25" customHeight="1">
      <c r="A12" s="53"/>
      <c r="B12" s="197" t="s">
        <v>224</v>
      </c>
      <c r="C12" s="198"/>
      <c r="D12" s="198"/>
      <c r="E12" s="198"/>
      <c r="F12" s="199"/>
    </row>
    <row r="13" spans="1:6" s="13" customFormat="1" ht="18.75" customHeight="1">
      <c r="A13" s="53"/>
      <c r="B13" s="198" t="s">
        <v>272</v>
      </c>
      <c r="C13" s="198"/>
      <c r="D13" s="198"/>
      <c r="E13" s="198"/>
      <c r="F13" s="199"/>
    </row>
    <row r="14" spans="1:6" ht="11.25">
      <c r="A14" s="34"/>
      <c r="B14" s="34"/>
      <c r="C14" s="44"/>
      <c r="D14" s="34"/>
      <c r="E14" s="45"/>
      <c r="F14" s="45" t="s">
        <v>10</v>
      </c>
    </row>
    <row r="15" spans="1:6" ht="78.75" customHeight="1">
      <c r="A15" s="34"/>
      <c r="B15" s="81" t="s">
        <v>112</v>
      </c>
      <c r="C15" s="81" t="s">
        <v>12</v>
      </c>
      <c r="D15" s="81" t="s">
        <v>113</v>
      </c>
      <c r="E15" s="81" t="s">
        <v>114</v>
      </c>
      <c r="F15" s="81" t="s">
        <v>115</v>
      </c>
    </row>
    <row r="16" spans="1:6" ht="12.75">
      <c r="A16" s="34"/>
      <c r="B16" s="80" t="s">
        <v>202</v>
      </c>
      <c r="C16" s="80" t="s">
        <v>203</v>
      </c>
      <c r="D16" s="80" t="s">
        <v>204</v>
      </c>
      <c r="E16" s="80" t="s">
        <v>205</v>
      </c>
      <c r="F16" s="80" t="s">
        <v>234</v>
      </c>
    </row>
    <row r="17" spans="1:6" ht="20.25" customHeight="1">
      <c r="A17" s="34"/>
      <c r="B17" s="105" t="s">
        <v>116</v>
      </c>
      <c r="C17" s="106">
        <v>100</v>
      </c>
      <c r="D17" s="107">
        <v>384.65</v>
      </c>
      <c r="E17" s="107">
        <v>1.19</v>
      </c>
      <c r="F17" s="108" t="s">
        <v>117</v>
      </c>
    </row>
    <row r="18" spans="1:6" ht="15.75" customHeight="1">
      <c r="A18" s="34"/>
      <c r="B18" s="109" t="s">
        <v>15</v>
      </c>
      <c r="C18" s="110"/>
      <c r="D18" s="109"/>
      <c r="E18" s="109"/>
      <c r="F18" s="108" t="s">
        <v>117</v>
      </c>
    </row>
    <row r="19" spans="1:6" ht="20.25" customHeight="1">
      <c r="A19" s="34"/>
      <c r="B19" s="111" t="s">
        <v>16</v>
      </c>
      <c r="C19" s="112">
        <v>110</v>
      </c>
      <c r="D19" s="113">
        <v>384.65</v>
      </c>
      <c r="E19" s="107">
        <v>1.19</v>
      </c>
      <c r="F19" s="108" t="s">
        <v>117</v>
      </c>
    </row>
    <row r="20" spans="1:6" ht="21" customHeight="1">
      <c r="A20" s="34"/>
      <c r="B20" s="114" t="s">
        <v>287</v>
      </c>
      <c r="C20" s="115"/>
      <c r="D20" s="113">
        <v>384.65</v>
      </c>
      <c r="E20" s="107">
        <v>1.19</v>
      </c>
      <c r="F20" s="108" t="s">
        <v>117</v>
      </c>
    </row>
    <row r="21" spans="1:6" ht="20.25" customHeight="1">
      <c r="A21" s="34"/>
      <c r="B21" s="111" t="s">
        <v>17</v>
      </c>
      <c r="C21" s="112">
        <v>120</v>
      </c>
      <c r="D21" s="116"/>
      <c r="E21" s="117" t="s">
        <v>18</v>
      </c>
      <c r="F21" s="108" t="s">
        <v>117</v>
      </c>
    </row>
    <row r="22" spans="1:6" ht="26.25" customHeight="1">
      <c r="A22" s="34"/>
      <c r="B22" s="105" t="s">
        <v>19</v>
      </c>
      <c r="C22" s="106">
        <v>200</v>
      </c>
      <c r="D22" s="117"/>
      <c r="E22" s="117" t="s">
        <v>18</v>
      </c>
      <c r="F22" s="108" t="s">
        <v>117</v>
      </c>
    </row>
    <row r="23" spans="1:6" ht="19.5" customHeight="1">
      <c r="A23" s="34"/>
      <c r="B23" s="109" t="s">
        <v>15</v>
      </c>
      <c r="C23" s="110"/>
      <c r="D23" s="109"/>
      <c r="E23" s="109"/>
      <c r="F23" s="108" t="s">
        <v>117</v>
      </c>
    </row>
    <row r="24" spans="1:6" ht="16.5" customHeight="1">
      <c r="A24" s="34"/>
      <c r="B24" s="111" t="s">
        <v>16</v>
      </c>
      <c r="C24" s="112">
        <v>210</v>
      </c>
      <c r="D24" s="116"/>
      <c r="E24" s="117" t="s">
        <v>18</v>
      </c>
      <c r="F24" s="108" t="s">
        <v>117</v>
      </c>
    </row>
    <row r="25" spans="1:6" ht="16.5" customHeight="1">
      <c r="A25" s="34"/>
      <c r="B25" s="111" t="s">
        <v>17</v>
      </c>
      <c r="C25" s="112">
        <v>220</v>
      </c>
      <c r="D25" s="116"/>
      <c r="E25" s="117" t="s">
        <v>18</v>
      </c>
      <c r="F25" s="108" t="s">
        <v>117</v>
      </c>
    </row>
    <row r="26" spans="1:6" ht="20.25" customHeight="1">
      <c r="A26" s="34"/>
      <c r="B26" s="118" t="s">
        <v>118</v>
      </c>
      <c r="C26" s="106">
        <v>300</v>
      </c>
      <c r="D26" s="119">
        <v>21042.38</v>
      </c>
      <c r="E26" s="107">
        <v>64.93</v>
      </c>
      <c r="F26" s="108" t="s">
        <v>117</v>
      </c>
    </row>
    <row r="27" spans="1:6" ht="42" customHeight="1">
      <c r="A27" s="34"/>
      <c r="B27" s="120" t="s">
        <v>15</v>
      </c>
      <c r="C27" s="110"/>
      <c r="D27" s="109"/>
      <c r="E27" s="109"/>
      <c r="F27" s="108" t="s">
        <v>117</v>
      </c>
    </row>
    <row r="28" spans="1:6" ht="39" customHeight="1">
      <c r="A28" s="34"/>
      <c r="B28" s="121" t="s">
        <v>119</v>
      </c>
      <c r="C28" s="106">
        <v>310</v>
      </c>
      <c r="D28" s="119">
        <v>17908.15</v>
      </c>
      <c r="E28" s="107">
        <v>55.26</v>
      </c>
      <c r="F28" s="108" t="s">
        <v>117</v>
      </c>
    </row>
    <row r="29" spans="1:6" ht="18.75" customHeight="1">
      <c r="A29" s="34"/>
      <c r="B29" s="122" t="s">
        <v>120</v>
      </c>
      <c r="C29" s="110"/>
      <c r="D29" s="123"/>
      <c r="E29" s="123"/>
      <c r="F29" s="108" t="s">
        <v>117</v>
      </c>
    </row>
    <row r="30" spans="1:6" ht="18" customHeight="1">
      <c r="A30" s="34"/>
      <c r="B30" s="124" t="s">
        <v>121</v>
      </c>
      <c r="C30" s="112">
        <v>311</v>
      </c>
      <c r="D30" s="117"/>
      <c r="E30" s="117" t="s">
        <v>18</v>
      </c>
      <c r="F30" s="108" t="s">
        <v>117</v>
      </c>
    </row>
    <row r="31" spans="1:6" ht="20.25" customHeight="1">
      <c r="A31" s="34"/>
      <c r="B31" s="124" t="s">
        <v>122</v>
      </c>
      <c r="C31" s="112">
        <v>312</v>
      </c>
      <c r="D31" s="117"/>
      <c r="E31" s="117" t="s">
        <v>18</v>
      </c>
      <c r="F31" s="108" t="s">
        <v>117</v>
      </c>
    </row>
    <row r="32" spans="1:6" ht="24" customHeight="1">
      <c r="A32" s="34"/>
      <c r="B32" s="124" t="s">
        <v>123</v>
      </c>
      <c r="C32" s="112">
        <v>313</v>
      </c>
      <c r="D32" s="117"/>
      <c r="E32" s="117" t="s">
        <v>18</v>
      </c>
      <c r="F32" s="108" t="s">
        <v>117</v>
      </c>
    </row>
    <row r="33" spans="1:6" ht="35.25" customHeight="1">
      <c r="A33" s="34"/>
      <c r="B33" s="124" t="s">
        <v>124</v>
      </c>
      <c r="C33" s="112">
        <v>314</v>
      </c>
      <c r="D33" s="117"/>
      <c r="E33" s="117" t="s">
        <v>18</v>
      </c>
      <c r="F33" s="108" t="s">
        <v>117</v>
      </c>
    </row>
    <row r="34" spans="1:6" ht="34.5" customHeight="1">
      <c r="A34" s="34"/>
      <c r="B34" s="124" t="s">
        <v>125</v>
      </c>
      <c r="C34" s="112">
        <v>315</v>
      </c>
      <c r="D34" s="119">
        <v>15521.61</v>
      </c>
      <c r="E34" s="107">
        <v>47.89</v>
      </c>
      <c r="F34" s="108" t="s">
        <v>117</v>
      </c>
    </row>
    <row r="35" spans="1:6" ht="33" customHeight="1">
      <c r="A35" s="34"/>
      <c r="B35" s="125" t="s">
        <v>260</v>
      </c>
      <c r="C35" s="115"/>
      <c r="D35" s="119">
        <v>1605.3</v>
      </c>
      <c r="E35" s="107">
        <v>4.95</v>
      </c>
      <c r="F35" s="108" t="s">
        <v>117</v>
      </c>
    </row>
    <row r="36" spans="1:6" ht="24.75" customHeight="1">
      <c r="A36" s="34"/>
      <c r="B36" s="125" t="s">
        <v>267</v>
      </c>
      <c r="C36" s="115"/>
      <c r="D36" s="119">
        <v>2802.05</v>
      </c>
      <c r="E36" s="107">
        <v>8.65</v>
      </c>
      <c r="F36" s="108" t="s">
        <v>117</v>
      </c>
    </row>
    <row r="37" spans="1:6" ht="27" customHeight="1">
      <c r="A37" s="34"/>
      <c r="B37" s="125" t="s">
        <v>265</v>
      </c>
      <c r="C37" s="115"/>
      <c r="D37" s="119">
        <v>1690.48</v>
      </c>
      <c r="E37" s="107">
        <v>5.22</v>
      </c>
      <c r="F37" s="108" t="s">
        <v>117</v>
      </c>
    </row>
    <row r="38" spans="1:6" ht="24" customHeight="1">
      <c r="A38" s="34"/>
      <c r="B38" s="125" t="s">
        <v>308</v>
      </c>
      <c r="C38" s="115"/>
      <c r="D38" s="119">
        <v>1099.78</v>
      </c>
      <c r="E38" s="107">
        <v>3.39</v>
      </c>
      <c r="F38" s="108" t="s">
        <v>117</v>
      </c>
    </row>
    <row r="39" spans="1:6" ht="27" customHeight="1">
      <c r="A39" s="34"/>
      <c r="B39" s="125" t="s">
        <v>261</v>
      </c>
      <c r="C39" s="115"/>
      <c r="D39" s="119">
        <v>4406.35</v>
      </c>
      <c r="E39" s="107">
        <v>13.6</v>
      </c>
      <c r="F39" s="108" t="s">
        <v>117</v>
      </c>
    </row>
    <row r="40" spans="1:6" ht="27.75" customHeight="1">
      <c r="A40" s="34"/>
      <c r="B40" s="125" t="s">
        <v>268</v>
      </c>
      <c r="C40" s="115"/>
      <c r="D40" s="119">
        <v>1601.37</v>
      </c>
      <c r="E40" s="107">
        <v>4.94</v>
      </c>
      <c r="F40" s="108" t="s">
        <v>117</v>
      </c>
    </row>
    <row r="41" spans="1:6" ht="27.75" customHeight="1">
      <c r="A41" s="34"/>
      <c r="B41" s="125" t="s">
        <v>264</v>
      </c>
      <c r="C41" s="115"/>
      <c r="D41" s="119">
        <v>2316.28</v>
      </c>
      <c r="E41" s="107">
        <v>7.15</v>
      </c>
      <c r="F41" s="108" t="s">
        <v>117</v>
      </c>
    </row>
    <row r="42" spans="1:6" ht="35.25" customHeight="1">
      <c r="A42" s="34"/>
      <c r="B42" s="124" t="s">
        <v>126</v>
      </c>
      <c r="C42" s="112">
        <v>316</v>
      </c>
      <c r="D42" s="117"/>
      <c r="E42" s="117" t="s">
        <v>18</v>
      </c>
      <c r="F42" s="108" t="s">
        <v>117</v>
      </c>
    </row>
    <row r="43" spans="2:6" ht="33" customHeight="1">
      <c r="B43" s="124" t="s">
        <v>127</v>
      </c>
      <c r="C43" s="112">
        <v>317</v>
      </c>
      <c r="D43" s="119">
        <v>2386.54</v>
      </c>
      <c r="E43" s="107">
        <v>7.36</v>
      </c>
      <c r="F43" s="108" t="s">
        <v>117</v>
      </c>
    </row>
    <row r="44" spans="2:6" ht="34.5" customHeight="1">
      <c r="B44" s="125" t="s">
        <v>269</v>
      </c>
      <c r="C44" s="115"/>
      <c r="D44" s="107">
        <v>3.53</v>
      </c>
      <c r="E44" s="107">
        <v>0.01</v>
      </c>
      <c r="F44" s="108" t="s">
        <v>117</v>
      </c>
    </row>
    <row r="45" spans="2:6" ht="33.75" customHeight="1">
      <c r="B45" s="125" t="s">
        <v>288</v>
      </c>
      <c r="C45" s="115"/>
      <c r="D45" s="119">
        <v>1147.4</v>
      </c>
      <c r="E45" s="107">
        <v>3.54</v>
      </c>
      <c r="F45" s="108" t="s">
        <v>117</v>
      </c>
    </row>
    <row r="46" spans="2:6" ht="34.5" customHeight="1">
      <c r="B46" s="125" t="s">
        <v>266</v>
      </c>
      <c r="C46" s="115"/>
      <c r="D46" s="119">
        <v>1235.61</v>
      </c>
      <c r="E46" s="107">
        <v>3.81</v>
      </c>
      <c r="F46" s="108" t="s">
        <v>117</v>
      </c>
    </row>
    <row r="47" spans="2:6" ht="33.75" customHeight="1">
      <c r="B47" s="124" t="s">
        <v>128</v>
      </c>
      <c r="C47" s="112">
        <v>318</v>
      </c>
      <c r="D47" s="117"/>
      <c r="E47" s="117" t="s">
        <v>18</v>
      </c>
      <c r="F47" s="108" t="s">
        <v>117</v>
      </c>
    </row>
    <row r="48" spans="2:6" ht="41.25" customHeight="1">
      <c r="B48" s="121" t="s">
        <v>129</v>
      </c>
      <c r="C48" s="106">
        <v>320</v>
      </c>
      <c r="D48" s="119">
        <v>3134.23</v>
      </c>
      <c r="E48" s="107">
        <v>9.67</v>
      </c>
      <c r="F48" s="108" t="s">
        <v>117</v>
      </c>
    </row>
    <row r="49" spans="2:6" ht="31.5" customHeight="1">
      <c r="B49" s="122" t="s">
        <v>120</v>
      </c>
      <c r="C49" s="110"/>
      <c r="D49" s="123"/>
      <c r="E49" s="123"/>
      <c r="F49" s="108" t="s">
        <v>117</v>
      </c>
    </row>
    <row r="50" spans="2:6" ht="57.75" customHeight="1">
      <c r="B50" s="124" t="s">
        <v>121</v>
      </c>
      <c r="C50" s="112">
        <v>321</v>
      </c>
      <c r="D50" s="117"/>
      <c r="E50" s="117" t="s">
        <v>18</v>
      </c>
      <c r="F50" s="108" t="s">
        <v>117</v>
      </c>
    </row>
    <row r="51" spans="2:6" ht="51" customHeight="1">
      <c r="B51" s="124" t="s">
        <v>122</v>
      </c>
      <c r="C51" s="112">
        <v>322</v>
      </c>
      <c r="D51" s="117"/>
      <c r="E51" s="117" t="s">
        <v>18</v>
      </c>
      <c r="F51" s="108" t="s">
        <v>117</v>
      </c>
    </row>
    <row r="52" spans="2:6" ht="27" customHeight="1">
      <c r="B52" s="124" t="s">
        <v>123</v>
      </c>
      <c r="C52" s="112">
        <v>323</v>
      </c>
      <c r="D52" s="117"/>
      <c r="E52" s="117" t="s">
        <v>18</v>
      </c>
      <c r="F52" s="108" t="s">
        <v>117</v>
      </c>
    </row>
    <row r="53" spans="2:6" ht="47.25" customHeight="1">
      <c r="B53" s="124" t="s">
        <v>124</v>
      </c>
      <c r="C53" s="112">
        <v>324</v>
      </c>
      <c r="D53" s="117"/>
      <c r="E53" s="117" t="s">
        <v>18</v>
      </c>
      <c r="F53" s="108" t="s">
        <v>117</v>
      </c>
    </row>
    <row r="54" spans="2:6" ht="33.75" customHeight="1">
      <c r="B54" s="124" t="s">
        <v>125</v>
      </c>
      <c r="C54" s="112">
        <v>325</v>
      </c>
      <c r="D54" s="119">
        <v>1467.89</v>
      </c>
      <c r="E54" s="107">
        <v>4.53</v>
      </c>
      <c r="F54" s="108" t="s">
        <v>117</v>
      </c>
    </row>
    <row r="55" spans="2:6" ht="31.5" customHeight="1">
      <c r="B55" s="125" t="s">
        <v>275</v>
      </c>
      <c r="C55" s="115"/>
      <c r="D55" s="119">
        <v>1467.89</v>
      </c>
      <c r="E55" s="107">
        <v>4.53</v>
      </c>
      <c r="F55" s="108" t="s">
        <v>117</v>
      </c>
    </row>
    <row r="56" spans="2:6" ht="33.75" customHeight="1">
      <c r="B56" s="124" t="s">
        <v>126</v>
      </c>
      <c r="C56" s="112">
        <v>326</v>
      </c>
      <c r="D56" s="117"/>
      <c r="E56" s="117" t="s">
        <v>18</v>
      </c>
      <c r="F56" s="108" t="s">
        <v>117</v>
      </c>
    </row>
    <row r="57" spans="2:6" ht="29.25" customHeight="1">
      <c r="B57" s="124" t="s">
        <v>127</v>
      </c>
      <c r="C57" s="112">
        <v>327</v>
      </c>
      <c r="D57" s="119">
        <v>1666.34</v>
      </c>
      <c r="E57" s="107">
        <v>5.14</v>
      </c>
      <c r="F57" s="108" t="s">
        <v>117</v>
      </c>
    </row>
    <row r="58" spans="2:6" ht="23.25" customHeight="1">
      <c r="B58" s="125" t="s">
        <v>273</v>
      </c>
      <c r="C58" s="115"/>
      <c r="D58" s="119">
        <v>1666.34</v>
      </c>
      <c r="E58" s="107">
        <v>5.14</v>
      </c>
      <c r="F58" s="108" t="s">
        <v>117</v>
      </c>
    </row>
    <row r="59" spans="2:6" s="82" customFormat="1" ht="39" customHeight="1">
      <c r="B59" s="124" t="s">
        <v>130</v>
      </c>
      <c r="C59" s="112">
        <v>328</v>
      </c>
      <c r="D59" s="117"/>
      <c r="E59" s="117" t="s">
        <v>18</v>
      </c>
      <c r="F59" s="108" t="s">
        <v>117</v>
      </c>
    </row>
    <row r="60" spans="2:6" s="82" customFormat="1" ht="37.5" customHeight="1">
      <c r="B60" s="124" t="s">
        <v>128</v>
      </c>
      <c r="C60" s="112">
        <v>329</v>
      </c>
      <c r="D60" s="117"/>
      <c r="E60" s="117" t="s">
        <v>18</v>
      </c>
      <c r="F60" s="108" t="s">
        <v>117</v>
      </c>
    </row>
    <row r="61" spans="2:6" s="82" customFormat="1" ht="34.5" customHeight="1">
      <c r="B61" s="118" t="s">
        <v>23</v>
      </c>
      <c r="C61" s="106">
        <v>400</v>
      </c>
      <c r="D61" s="117"/>
      <c r="E61" s="117" t="s">
        <v>18</v>
      </c>
      <c r="F61" s="108" t="s">
        <v>117</v>
      </c>
    </row>
    <row r="62" spans="2:6" s="82" customFormat="1" ht="24" customHeight="1">
      <c r="B62" s="120" t="s">
        <v>15</v>
      </c>
      <c r="C62" s="110"/>
      <c r="D62" s="109"/>
      <c r="E62" s="109"/>
      <c r="F62" s="108" t="s">
        <v>117</v>
      </c>
    </row>
    <row r="63" spans="2:6" s="82" customFormat="1" ht="30.75" customHeight="1">
      <c r="B63" s="126" t="s">
        <v>121</v>
      </c>
      <c r="C63" s="112">
        <v>410</v>
      </c>
      <c r="D63" s="117"/>
      <c r="E63" s="117" t="s">
        <v>18</v>
      </c>
      <c r="F63" s="108" t="s">
        <v>117</v>
      </c>
    </row>
    <row r="64" spans="2:6" s="82" customFormat="1" ht="35.25" customHeight="1">
      <c r="B64" s="126" t="s">
        <v>122</v>
      </c>
      <c r="C64" s="112">
        <v>420</v>
      </c>
      <c r="D64" s="117"/>
      <c r="E64" s="117" t="s">
        <v>18</v>
      </c>
      <c r="F64" s="108" t="s">
        <v>117</v>
      </c>
    </row>
    <row r="65" spans="2:6" ht="28.5" customHeight="1">
      <c r="B65" s="126" t="s">
        <v>123</v>
      </c>
      <c r="C65" s="112">
        <v>430</v>
      </c>
      <c r="D65" s="117"/>
      <c r="E65" s="117" t="s">
        <v>18</v>
      </c>
      <c r="F65" s="108" t="s">
        <v>117</v>
      </c>
    </row>
    <row r="66" spans="2:6" ht="44.25" customHeight="1">
      <c r="B66" s="126" t="s">
        <v>124</v>
      </c>
      <c r="C66" s="112">
        <v>440</v>
      </c>
      <c r="D66" s="117"/>
      <c r="E66" s="117" t="s">
        <v>18</v>
      </c>
      <c r="F66" s="108" t="s">
        <v>117</v>
      </c>
    </row>
    <row r="67" spans="2:6" ht="30.75" customHeight="1">
      <c r="B67" s="126" t="s">
        <v>125</v>
      </c>
      <c r="C67" s="112">
        <v>450</v>
      </c>
      <c r="D67" s="117"/>
      <c r="E67" s="117" t="s">
        <v>18</v>
      </c>
      <c r="F67" s="108" t="s">
        <v>117</v>
      </c>
    </row>
    <row r="68" spans="2:6" ht="24.75" customHeight="1">
      <c r="B68" s="126" t="s">
        <v>126</v>
      </c>
      <c r="C68" s="112">
        <v>460</v>
      </c>
      <c r="D68" s="117"/>
      <c r="E68" s="117" t="s">
        <v>18</v>
      </c>
      <c r="F68" s="108" t="s">
        <v>117</v>
      </c>
    </row>
    <row r="69" spans="2:6" ht="29.25" customHeight="1">
      <c r="B69" s="126" t="s">
        <v>127</v>
      </c>
      <c r="C69" s="112">
        <v>470</v>
      </c>
      <c r="D69" s="117"/>
      <c r="E69" s="117" t="s">
        <v>18</v>
      </c>
      <c r="F69" s="108" t="s">
        <v>117</v>
      </c>
    </row>
    <row r="70" spans="2:6" ht="27" customHeight="1">
      <c r="B70" s="126" t="s">
        <v>130</v>
      </c>
      <c r="C70" s="112">
        <v>480</v>
      </c>
      <c r="D70" s="117"/>
      <c r="E70" s="117" t="s">
        <v>18</v>
      </c>
      <c r="F70" s="108" t="s">
        <v>117</v>
      </c>
    </row>
    <row r="71" spans="2:6" ht="24" customHeight="1">
      <c r="B71" s="126" t="s">
        <v>128</v>
      </c>
      <c r="C71" s="112">
        <v>490</v>
      </c>
      <c r="D71" s="117"/>
      <c r="E71" s="117" t="s">
        <v>18</v>
      </c>
      <c r="F71" s="108" t="s">
        <v>117</v>
      </c>
    </row>
    <row r="72" spans="2:6" ht="17.25" customHeight="1">
      <c r="B72" s="126" t="s">
        <v>72</v>
      </c>
      <c r="C72" s="112">
        <v>491</v>
      </c>
      <c r="D72" s="117"/>
      <c r="E72" s="117" t="s">
        <v>18</v>
      </c>
      <c r="F72" s="108" t="s">
        <v>117</v>
      </c>
    </row>
    <row r="73" spans="2:6" ht="17.25" customHeight="1">
      <c r="B73" s="118" t="s">
        <v>131</v>
      </c>
      <c r="C73" s="106">
        <v>500</v>
      </c>
      <c r="D73" s="117"/>
      <c r="E73" s="117" t="s">
        <v>18</v>
      </c>
      <c r="F73" s="108" t="s">
        <v>117</v>
      </c>
    </row>
    <row r="74" spans="2:6" ht="15.75" customHeight="1">
      <c r="B74" s="120" t="s">
        <v>15</v>
      </c>
      <c r="C74" s="110"/>
      <c r="D74" s="109"/>
      <c r="E74" s="109"/>
      <c r="F74" s="108" t="s">
        <v>117</v>
      </c>
    </row>
    <row r="75" spans="2:6" ht="42.75" customHeight="1">
      <c r="B75" s="121" t="s">
        <v>132</v>
      </c>
      <c r="C75" s="106">
        <v>510</v>
      </c>
      <c r="D75" s="117"/>
      <c r="E75" s="117" t="s">
        <v>18</v>
      </c>
      <c r="F75" s="108" t="s">
        <v>117</v>
      </c>
    </row>
    <row r="76" spans="2:6" ht="26.25" customHeight="1">
      <c r="B76" s="126" t="s">
        <v>133</v>
      </c>
      <c r="C76" s="112">
        <v>520</v>
      </c>
      <c r="D76" s="117"/>
      <c r="E76" s="117" t="s">
        <v>18</v>
      </c>
      <c r="F76" s="108" t="s">
        <v>117</v>
      </c>
    </row>
    <row r="77" spans="2:6" ht="30" customHeight="1">
      <c r="B77" s="126" t="s">
        <v>134</v>
      </c>
      <c r="C77" s="112">
        <v>530</v>
      </c>
      <c r="D77" s="117"/>
      <c r="E77" s="117" t="s">
        <v>18</v>
      </c>
      <c r="F77" s="108" t="s">
        <v>117</v>
      </c>
    </row>
    <row r="78" spans="2:6" ht="30" customHeight="1">
      <c r="B78" s="126" t="s">
        <v>135</v>
      </c>
      <c r="C78" s="112">
        <v>540</v>
      </c>
      <c r="D78" s="117"/>
      <c r="E78" s="117" t="s">
        <v>18</v>
      </c>
      <c r="F78" s="108" t="s">
        <v>117</v>
      </c>
    </row>
    <row r="79" spans="2:6" ht="31.5" customHeight="1">
      <c r="B79" s="127" t="s">
        <v>289</v>
      </c>
      <c r="C79" s="112">
        <v>600</v>
      </c>
      <c r="D79" s="117"/>
      <c r="E79" s="117" t="s">
        <v>18</v>
      </c>
      <c r="F79" s="108" t="s">
        <v>117</v>
      </c>
    </row>
    <row r="80" spans="2:6" ht="11.25">
      <c r="B80" s="127" t="s">
        <v>290</v>
      </c>
      <c r="C80" s="112">
        <v>700</v>
      </c>
      <c r="D80" s="117"/>
      <c r="E80" s="117" t="s">
        <v>18</v>
      </c>
      <c r="F80" s="108" t="s">
        <v>117</v>
      </c>
    </row>
    <row r="81" spans="2:6" ht="11.25">
      <c r="B81" s="111" t="s">
        <v>291</v>
      </c>
      <c r="C81" s="112">
        <v>800</v>
      </c>
      <c r="D81" s="117"/>
      <c r="E81" s="117" t="s">
        <v>18</v>
      </c>
      <c r="F81" s="108" t="s">
        <v>117</v>
      </c>
    </row>
    <row r="82" spans="2:6" ht="11.25">
      <c r="B82" s="127" t="s">
        <v>292</v>
      </c>
      <c r="C82" s="112">
        <v>900</v>
      </c>
      <c r="D82" s="117"/>
      <c r="E82" s="117" t="s">
        <v>18</v>
      </c>
      <c r="F82" s="108" t="s">
        <v>117</v>
      </c>
    </row>
    <row r="83" spans="2:6" ht="11.25">
      <c r="B83" s="127" t="s">
        <v>172</v>
      </c>
      <c r="C83" s="112">
        <v>1000</v>
      </c>
      <c r="D83" s="117"/>
      <c r="E83" s="117" t="s">
        <v>18</v>
      </c>
      <c r="F83" s="108" t="s">
        <v>117</v>
      </c>
    </row>
    <row r="84" spans="2:6" ht="11.25">
      <c r="B84" s="127" t="s">
        <v>293</v>
      </c>
      <c r="C84" s="112">
        <v>1100</v>
      </c>
      <c r="D84" s="117"/>
      <c r="E84" s="117" t="s">
        <v>18</v>
      </c>
      <c r="F84" s="108" t="s">
        <v>117</v>
      </c>
    </row>
    <row r="85" spans="2:6" ht="11.25">
      <c r="B85" s="118" t="s">
        <v>26</v>
      </c>
      <c r="C85" s="106">
        <v>1200</v>
      </c>
      <c r="D85" s="119">
        <v>10980.57</v>
      </c>
      <c r="E85" s="107">
        <v>33.88</v>
      </c>
      <c r="F85" s="108" t="s">
        <v>117</v>
      </c>
    </row>
    <row r="86" spans="2:6" ht="11.25">
      <c r="B86" s="120" t="s">
        <v>15</v>
      </c>
      <c r="C86" s="110"/>
      <c r="D86" s="109"/>
      <c r="E86" s="109"/>
      <c r="F86" s="109"/>
    </row>
    <row r="87" spans="2:6" ht="11.25">
      <c r="B87" s="126" t="s">
        <v>27</v>
      </c>
      <c r="C87" s="112">
        <v>1210</v>
      </c>
      <c r="D87" s="119">
        <v>10980.57</v>
      </c>
      <c r="E87" s="107">
        <v>33.88</v>
      </c>
      <c r="F87" s="108" t="s">
        <v>117</v>
      </c>
    </row>
    <row r="88" spans="2:6" ht="11.25">
      <c r="B88" s="126" t="s">
        <v>28</v>
      </c>
      <c r="C88" s="112">
        <v>1220</v>
      </c>
      <c r="D88" s="117"/>
      <c r="E88" s="117" t="s">
        <v>18</v>
      </c>
      <c r="F88" s="108" t="s">
        <v>117</v>
      </c>
    </row>
    <row r="89" spans="2:6" ht="22.5">
      <c r="B89" s="126" t="s">
        <v>29</v>
      </c>
      <c r="C89" s="112">
        <v>1230</v>
      </c>
      <c r="D89" s="117"/>
      <c r="E89" s="117" t="s">
        <v>18</v>
      </c>
      <c r="F89" s="108" t="s">
        <v>117</v>
      </c>
    </row>
    <row r="90" spans="2:6" ht="11.25">
      <c r="B90" s="126" t="s">
        <v>30</v>
      </c>
      <c r="C90" s="112">
        <v>1240</v>
      </c>
      <c r="D90" s="128"/>
      <c r="E90" s="128" t="s">
        <v>18</v>
      </c>
      <c r="F90" s="129" t="s">
        <v>117</v>
      </c>
    </row>
    <row r="91" spans="2:6" ht="22.5">
      <c r="B91" s="130" t="s">
        <v>136</v>
      </c>
      <c r="C91" s="131">
        <v>1300</v>
      </c>
      <c r="D91" s="132">
        <v>32407.61</v>
      </c>
      <c r="E91" s="133">
        <v>100</v>
      </c>
      <c r="F91" s="134" t="s">
        <v>117</v>
      </c>
    </row>
    <row r="92" spans="2:5" ht="12">
      <c r="B92" s="85"/>
      <c r="C92" s="86"/>
      <c r="D92" s="85"/>
      <c r="E92" s="85"/>
    </row>
    <row r="93" spans="2:5" ht="12">
      <c r="B93" s="85"/>
      <c r="C93" s="86"/>
      <c r="D93" s="85"/>
      <c r="E93" s="85"/>
    </row>
    <row r="94" spans="2:4" ht="12">
      <c r="B94" s="83" t="s">
        <v>50</v>
      </c>
      <c r="C94" s="84" t="s">
        <v>253</v>
      </c>
      <c r="D94" s="85"/>
    </row>
    <row r="95" spans="2:4" ht="12">
      <c r="B95" s="85"/>
      <c r="C95" s="86"/>
      <c r="D95" s="85"/>
    </row>
    <row r="96" spans="2:4" ht="12">
      <c r="B96" s="85"/>
      <c r="C96" s="86"/>
      <c r="D96" s="85"/>
    </row>
    <row r="97" spans="2:4" ht="12">
      <c r="B97" s="85"/>
      <c r="C97" s="86"/>
      <c r="D97" s="85"/>
    </row>
    <row r="98" spans="2:4" ht="12">
      <c r="B98" s="83" t="s">
        <v>200</v>
      </c>
      <c r="C98" s="84" t="s">
        <v>250</v>
      </c>
      <c r="D98" s="85"/>
    </row>
    <row r="99" spans="2:4" ht="12">
      <c r="B99" s="85"/>
      <c r="C99" s="86"/>
      <c r="D99" s="85"/>
    </row>
    <row r="100" spans="2:4" ht="12">
      <c r="B100" s="85"/>
      <c r="C100" s="86"/>
      <c r="D100" s="85"/>
    </row>
    <row r="101" spans="2:4" ht="12">
      <c r="B101" s="85"/>
      <c r="C101" s="86"/>
      <c r="D101" s="85"/>
    </row>
    <row r="102" spans="2:4" ht="12">
      <c r="B102" s="83" t="s">
        <v>235</v>
      </c>
      <c r="C102" s="84" t="s">
        <v>236</v>
      </c>
      <c r="D102" s="85"/>
    </row>
    <row r="103" spans="2:4" ht="12">
      <c r="B103" s="85"/>
      <c r="C103" s="86"/>
      <c r="D103" s="85"/>
    </row>
    <row r="104" spans="2:4" ht="12">
      <c r="B104" s="85"/>
      <c r="C104" s="86"/>
      <c r="D104" s="85"/>
    </row>
  </sheetData>
  <sheetProtection/>
  <mergeCells count="3">
    <mergeCell ref="B9:F9"/>
    <mergeCell ref="B12:F12"/>
    <mergeCell ref="B13:F13"/>
  </mergeCells>
  <printOptions/>
  <pageMargins left="0.75" right="0.75" top="0.5" bottom="0.51" header="0.5" footer="0.5"/>
  <pageSetup fitToHeight="2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4"/>
  <sheetViews>
    <sheetView zoomScalePageLayoutView="0" workbookViewId="0" topLeftCell="B1">
      <selection activeCell="H24" sqref="H24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51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52</v>
      </c>
      <c r="C8" s="9"/>
      <c r="D8" s="9"/>
      <c r="E8" s="9"/>
    </row>
    <row r="9" spans="2:5" s="4" customFormat="1" ht="21.75" customHeight="1">
      <c r="B9" s="8" t="s">
        <v>349</v>
      </c>
      <c r="C9" s="9"/>
      <c r="D9" s="9"/>
      <c r="E9" s="9"/>
    </row>
    <row r="10" spans="2:5" ht="16.5" customHeight="1">
      <c r="B10" s="10" t="s">
        <v>7</v>
      </c>
      <c r="C10" s="11"/>
      <c r="D10" s="11"/>
      <c r="E10" s="11"/>
    </row>
    <row r="11" spans="2:5" ht="19.5" customHeight="1">
      <c r="B11" s="12" t="s">
        <v>8</v>
      </c>
      <c r="C11" s="11"/>
      <c r="D11" s="11"/>
      <c r="E11" s="11"/>
    </row>
    <row r="12" spans="2:5" s="13" customFormat="1" ht="35.25" customHeight="1">
      <c r="B12" s="175" t="s">
        <v>263</v>
      </c>
      <c r="C12" s="176"/>
      <c r="D12" s="175"/>
      <c r="E12" s="175"/>
    </row>
    <row r="13" spans="2:5" s="13" customFormat="1" ht="12.75" customHeight="1">
      <c r="B13" s="175" t="s">
        <v>271</v>
      </c>
      <c r="C13" s="176"/>
      <c r="D13" s="176"/>
      <c r="E13" s="176"/>
    </row>
    <row r="14" ht="11.25">
      <c r="E14" s="15" t="s">
        <v>10</v>
      </c>
    </row>
    <row r="15" spans="2:5" ht="21.75" customHeight="1">
      <c r="B15" s="16" t="s">
        <v>53</v>
      </c>
      <c r="C15" s="16" t="s">
        <v>12</v>
      </c>
      <c r="D15" s="16" t="s">
        <v>54</v>
      </c>
      <c r="E15" s="16" t="s">
        <v>55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15.75" customHeight="1">
      <c r="B17" s="62" t="s">
        <v>56</v>
      </c>
      <c r="C17" s="69" t="s">
        <v>212</v>
      </c>
      <c r="D17" s="104">
        <f>90518379.4/1000</f>
        <v>90518.3794</v>
      </c>
      <c r="E17" s="104">
        <f>218795758.6/1000</f>
        <v>218795.7586</v>
      </c>
    </row>
    <row r="18" spans="2:5" ht="12.75">
      <c r="B18" s="63" t="s">
        <v>57</v>
      </c>
      <c r="C18" s="70" t="s">
        <v>213</v>
      </c>
      <c r="D18" s="104">
        <f>91652771.11/1000+52044.61/1000</f>
        <v>91704.81572</v>
      </c>
      <c r="E18" s="104">
        <f>220365733.12/1000+112376.4/1000</f>
        <v>220478.10952000003</v>
      </c>
    </row>
    <row r="19" spans="2:5" ht="12.75">
      <c r="B19" s="63" t="s">
        <v>58</v>
      </c>
      <c r="C19" s="70" t="s">
        <v>214</v>
      </c>
      <c r="D19" s="104">
        <f>D17-D18</f>
        <v>-1186.4363199999934</v>
      </c>
      <c r="E19" s="104">
        <f>E17-E18</f>
        <v>-1682.3509200000262</v>
      </c>
    </row>
    <row r="20" spans="2:8" ht="25.5" customHeight="1">
      <c r="B20" s="64" t="s">
        <v>59</v>
      </c>
      <c r="C20" s="69" t="s">
        <v>215</v>
      </c>
      <c r="D20" s="104">
        <v>0</v>
      </c>
      <c r="E20" s="104">
        <v>0</v>
      </c>
      <c r="H20" s="101"/>
    </row>
    <row r="21" spans="2:5" ht="23.25" customHeight="1">
      <c r="B21" s="65" t="s">
        <v>60</v>
      </c>
      <c r="C21" s="70" t="s">
        <v>216</v>
      </c>
      <c r="D21" s="104">
        <v>0</v>
      </c>
      <c r="E21" s="104">
        <v>0</v>
      </c>
    </row>
    <row r="22" spans="2:5" ht="24.75" customHeight="1">
      <c r="B22" s="65" t="s">
        <v>237</v>
      </c>
      <c r="C22" s="70" t="s">
        <v>217</v>
      </c>
      <c r="D22" s="104">
        <v>0</v>
      </c>
      <c r="E22" s="104">
        <v>0</v>
      </c>
    </row>
    <row r="23" spans="2:5" ht="11.25" customHeight="1">
      <c r="B23" s="66" t="s">
        <v>61</v>
      </c>
      <c r="C23" s="69" t="s">
        <v>218</v>
      </c>
      <c r="D23" s="104">
        <v>0</v>
      </c>
      <c r="E23" s="104">
        <v>0</v>
      </c>
    </row>
    <row r="24" spans="2:5" ht="11.25" customHeight="1">
      <c r="B24" s="66" t="s">
        <v>62</v>
      </c>
      <c r="C24" s="69" t="s">
        <v>219</v>
      </c>
      <c r="D24" s="104">
        <v>0</v>
      </c>
      <c r="E24" s="104">
        <v>0</v>
      </c>
    </row>
    <row r="25" spans="2:5" ht="11.25" customHeight="1">
      <c r="B25" s="65" t="s">
        <v>238</v>
      </c>
      <c r="C25" s="70" t="s">
        <v>220</v>
      </c>
      <c r="D25" s="104">
        <v>0</v>
      </c>
      <c r="E25" s="104">
        <v>0</v>
      </c>
    </row>
    <row r="26" spans="2:5" ht="11.25" customHeight="1">
      <c r="B26" s="65" t="s">
        <v>63</v>
      </c>
      <c r="C26" s="71" t="s">
        <v>206</v>
      </c>
      <c r="D26" s="104">
        <v>0</v>
      </c>
      <c r="E26" s="104">
        <v>0</v>
      </c>
    </row>
    <row r="27" spans="2:5" ht="14.25" customHeight="1">
      <c r="B27" s="65" t="s">
        <v>64</v>
      </c>
      <c r="C27" s="71" t="s">
        <v>207</v>
      </c>
      <c r="D27" s="104">
        <f>501129.53/1000</f>
        <v>501.12953000000005</v>
      </c>
      <c r="E27" s="104">
        <f>500500.1/1000</f>
        <v>500.5001</v>
      </c>
    </row>
    <row r="28" spans="2:5" ht="11.25" customHeight="1">
      <c r="B28" s="65" t="s">
        <v>65</v>
      </c>
      <c r="C28" s="71" t="s">
        <v>208</v>
      </c>
      <c r="D28" s="104">
        <v>0</v>
      </c>
      <c r="E28" s="104">
        <v>0</v>
      </c>
    </row>
    <row r="29" spans="2:5" ht="11.25" customHeight="1">
      <c r="B29" s="65" t="s">
        <v>66</v>
      </c>
      <c r="C29" s="71" t="s">
        <v>221</v>
      </c>
      <c r="D29" s="104">
        <v>0</v>
      </c>
      <c r="E29" s="104">
        <v>0</v>
      </c>
    </row>
    <row r="30" spans="2:5" ht="24.75" customHeight="1">
      <c r="B30" s="66" t="s">
        <v>67</v>
      </c>
      <c r="C30" s="72" t="s">
        <v>222</v>
      </c>
      <c r="D30" s="104">
        <f>D32+D33</f>
        <v>2092.68116</v>
      </c>
      <c r="E30" s="104">
        <f>E32+E33</f>
        <v>-2231.93831</v>
      </c>
    </row>
    <row r="31" spans="2:5" ht="18.75" customHeight="1">
      <c r="B31" s="67" t="s">
        <v>68</v>
      </c>
      <c r="C31" s="73"/>
      <c r="D31" s="104"/>
      <c r="E31" s="104"/>
    </row>
    <row r="32" spans="2:5" ht="14.25" customHeight="1">
      <c r="B32" s="68" t="s">
        <v>69</v>
      </c>
      <c r="C32" s="71" t="s">
        <v>239</v>
      </c>
      <c r="D32" s="104">
        <f>2092681.16/1000</f>
        <v>2092.68116</v>
      </c>
      <c r="E32" s="104">
        <f>-2231938.31/1000</f>
        <v>-2231.93831</v>
      </c>
    </row>
    <row r="33" spans="2:5" ht="16.5" customHeight="1">
      <c r="B33" s="68" t="s">
        <v>70</v>
      </c>
      <c r="C33" s="71" t="s">
        <v>240</v>
      </c>
      <c r="D33" s="104">
        <v>0</v>
      </c>
      <c r="E33" s="104">
        <v>0</v>
      </c>
    </row>
    <row r="34" spans="2:5" ht="18.75" customHeight="1">
      <c r="B34" s="68" t="s">
        <v>71</v>
      </c>
      <c r="C34" s="71" t="s">
        <v>241</v>
      </c>
      <c r="D34" s="104">
        <v>0</v>
      </c>
      <c r="E34" s="104">
        <v>0</v>
      </c>
    </row>
    <row r="35" spans="2:5" ht="31.5" customHeight="1">
      <c r="B35" s="66" t="s">
        <v>242</v>
      </c>
      <c r="C35" s="72" t="s">
        <v>225</v>
      </c>
      <c r="D35" s="104">
        <f>D37</f>
        <v>0</v>
      </c>
      <c r="E35" s="104">
        <f>E37</f>
        <v>0</v>
      </c>
    </row>
    <row r="36" spans="2:5" ht="21.75" customHeight="1">
      <c r="B36" s="67" t="s">
        <v>68</v>
      </c>
      <c r="C36" s="73"/>
      <c r="D36" s="104"/>
      <c r="E36" s="104"/>
    </row>
    <row r="37" spans="2:5" ht="18" customHeight="1">
      <c r="B37" s="68" t="s">
        <v>69</v>
      </c>
      <c r="C37" s="71" t="s">
        <v>243</v>
      </c>
      <c r="D37" s="104">
        <v>0</v>
      </c>
      <c r="E37" s="104"/>
    </row>
    <row r="38" spans="2:5" ht="20.25" customHeight="1">
      <c r="B38" s="68" t="s">
        <v>70</v>
      </c>
      <c r="C38" s="71" t="s">
        <v>244</v>
      </c>
      <c r="D38" s="104">
        <v>0</v>
      </c>
      <c r="E38" s="104">
        <v>0</v>
      </c>
    </row>
    <row r="39" spans="2:5" ht="20.25" customHeight="1">
      <c r="B39" s="68" t="s">
        <v>72</v>
      </c>
      <c r="C39" s="71" t="s">
        <v>245</v>
      </c>
      <c r="D39" s="104">
        <v>0</v>
      </c>
      <c r="E39" s="104">
        <v>0</v>
      </c>
    </row>
    <row r="40" spans="2:5" ht="20.25" customHeight="1">
      <c r="B40" s="68" t="s">
        <v>73</v>
      </c>
      <c r="C40" s="71" t="s">
        <v>246</v>
      </c>
      <c r="D40" s="104">
        <v>0</v>
      </c>
      <c r="E40" s="104">
        <v>0</v>
      </c>
    </row>
    <row r="41" spans="2:5" ht="28.5" customHeight="1">
      <c r="B41" s="66" t="s">
        <v>247</v>
      </c>
      <c r="C41" s="72" t="s">
        <v>226</v>
      </c>
      <c r="D41" s="104">
        <v>0</v>
      </c>
      <c r="E41" s="104">
        <v>0</v>
      </c>
    </row>
    <row r="42" spans="2:5" ht="42" customHeight="1">
      <c r="B42" s="66" t="s">
        <v>248</v>
      </c>
      <c r="C42" s="72" t="s">
        <v>227</v>
      </c>
      <c r="D42" s="104">
        <f>11850/1000+D43</f>
        <v>882.77257</v>
      </c>
      <c r="E42" s="104">
        <f>35872.53/1000+E43+300/1000</f>
        <v>1457.30501</v>
      </c>
    </row>
    <row r="43" spans="2:5" ht="15" customHeight="1">
      <c r="B43" s="65" t="s">
        <v>74</v>
      </c>
      <c r="C43" s="71" t="s">
        <v>228</v>
      </c>
      <c r="D43" s="104">
        <f>870922.57/1000</f>
        <v>870.92257</v>
      </c>
      <c r="E43" s="104">
        <f>1421132.48/1000</f>
        <v>1421.13248</v>
      </c>
    </row>
    <row r="44" spans="2:5" ht="12" customHeight="1">
      <c r="B44" s="65" t="s">
        <v>75</v>
      </c>
      <c r="C44" s="71" t="s">
        <v>229</v>
      </c>
      <c r="D44" s="104">
        <f>516275.25/1000</f>
        <v>516.27525</v>
      </c>
      <c r="E44" s="104">
        <f>816821.65/1000-20702.33/1000</f>
        <v>796.11932</v>
      </c>
    </row>
    <row r="45" spans="2:5" ht="13.5" customHeight="1">
      <c r="B45" s="65" t="s">
        <v>76</v>
      </c>
      <c r="C45" s="71" t="s">
        <v>230</v>
      </c>
      <c r="D45" s="104">
        <v>0</v>
      </c>
      <c r="E45" s="104">
        <v>0</v>
      </c>
    </row>
    <row r="46" spans="2:5" ht="28.5" customHeight="1">
      <c r="B46" s="65" t="s">
        <v>77</v>
      </c>
      <c r="C46" s="71" t="s">
        <v>209</v>
      </c>
      <c r="D46" s="104">
        <f>1450286/1000</f>
        <v>1450.286</v>
      </c>
      <c r="E46" s="104">
        <f>390867.05/1000</f>
        <v>390.86705</v>
      </c>
    </row>
    <row r="47" spans="2:5" ht="33" customHeight="1">
      <c r="B47" s="65" t="s">
        <v>249</v>
      </c>
      <c r="C47" s="71" t="s">
        <v>210</v>
      </c>
      <c r="D47" s="104">
        <f>7323335.4/1000</f>
        <v>7323.3354</v>
      </c>
      <c r="E47" s="104">
        <f>25820661.15/1000</f>
        <v>25820.66115</v>
      </c>
    </row>
    <row r="48" spans="2:5" ht="70.5" customHeight="1">
      <c r="B48" s="77" t="s">
        <v>78</v>
      </c>
      <c r="C48" s="78" t="s">
        <v>211</v>
      </c>
      <c r="D48" s="104">
        <f>D19+D22+D25+D26+D27+D28+D29+D30+D35+D41+D44+D46-D42-D47-D45</f>
        <v>-4832.1723499999935</v>
      </c>
      <c r="E48" s="104">
        <f>E19+E22+E25+E26+E27+E28+E29+E30+E35+E41+E44+E46-E42-E47-E45</f>
        <v>-29504.768920000028</v>
      </c>
    </row>
    <row r="51" spans="2:5" ht="11.25">
      <c r="B51" s="18"/>
      <c r="C51" s="19"/>
      <c r="D51" s="18"/>
      <c r="E51" s="18"/>
    </row>
    <row r="52" spans="2:6" ht="12">
      <c r="B52" s="83" t="s">
        <v>50</v>
      </c>
      <c r="C52" s="84" t="s">
        <v>252</v>
      </c>
      <c r="D52" s="85"/>
      <c r="E52" s="85"/>
      <c r="F52" s="85"/>
    </row>
    <row r="53" spans="2:6" ht="12">
      <c r="B53" s="85"/>
      <c r="C53" s="86"/>
      <c r="D53" s="85"/>
      <c r="E53" s="85"/>
      <c r="F53" s="85"/>
    </row>
    <row r="54" spans="2:6" ht="12">
      <c r="B54" s="85"/>
      <c r="C54" s="86"/>
      <c r="D54" s="85"/>
      <c r="E54" s="85"/>
      <c r="F54" s="85"/>
    </row>
    <row r="55" spans="2:6" ht="12">
      <c r="B55" s="85"/>
      <c r="C55" s="86"/>
      <c r="D55" s="85"/>
      <c r="E55" s="85"/>
      <c r="F55" s="85"/>
    </row>
    <row r="56" spans="2:6" ht="12">
      <c r="B56" s="83" t="s">
        <v>200</v>
      </c>
      <c r="C56" s="84" t="s">
        <v>201</v>
      </c>
      <c r="D56" s="85"/>
      <c r="E56" s="85"/>
      <c r="F56" s="85"/>
    </row>
    <row r="57" spans="2:6" ht="12">
      <c r="B57" s="85"/>
      <c r="C57" s="86"/>
      <c r="D57" s="85"/>
      <c r="E57" s="85"/>
      <c r="F57" s="85"/>
    </row>
    <row r="58" spans="2:6" ht="12">
      <c r="B58" s="85"/>
      <c r="C58" s="86"/>
      <c r="D58" s="85"/>
      <c r="E58" s="85"/>
      <c r="F58" s="85"/>
    </row>
    <row r="59" spans="2:6" ht="12">
      <c r="B59" s="85"/>
      <c r="C59" s="86"/>
      <c r="D59" s="85"/>
      <c r="E59" s="85"/>
      <c r="F59" s="85"/>
    </row>
    <row r="60" spans="2:6" ht="12">
      <c r="B60" s="83" t="s">
        <v>235</v>
      </c>
      <c r="C60" s="84" t="s">
        <v>236</v>
      </c>
      <c r="D60" s="85"/>
      <c r="E60" s="85"/>
      <c r="F60" s="85"/>
    </row>
    <row r="61" spans="2:6" ht="12">
      <c r="B61" s="85"/>
      <c r="C61" s="86"/>
      <c r="D61" s="85"/>
      <c r="E61" s="85"/>
      <c r="F61" s="85"/>
    </row>
    <row r="62" spans="2:6" ht="12">
      <c r="B62" s="85"/>
      <c r="C62" s="86"/>
      <c r="D62" s="85"/>
      <c r="E62" s="85"/>
      <c r="F62" s="85"/>
    </row>
    <row r="63" spans="2:6" ht="12">
      <c r="B63" s="85"/>
      <c r="C63" s="86"/>
      <c r="D63" s="85"/>
      <c r="E63" s="85"/>
      <c r="F63" s="85"/>
    </row>
    <row r="64" spans="2:6" ht="12">
      <c r="B64" s="85"/>
      <c r="C64" s="86"/>
      <c r="D64" s="85"/>
      <c r="E64" s="85"/>
      <c r="F64" s="85"/>
    </row>
  </sheetData>
  <sheetProtection/>
  <mergeCells count="3">
    <mergeCell ref="B12:C12"/>
    <mergeCell ref="D12:E12"/>
    <mergeCell ref="B13:E13"/>
  </mergeCells>
  <printOptions/>
  <pageMargins left="0.75" right="0.75" top="1" bottom="0.52" header="0.5" footer="0.5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39"/>
  <sheetViews>
    <sheetView zoomScalePageLayoutView="0" workbookViewId="0" topLeftCell="A1">
      <selection activeCell="A7" sqref="A7:DC7"/>
    </sheetView>
  </sheetViews>
  <sheetFormatPr defaultColWidth="1.0078125" defaultRowHeight="11.25"/>
  <cols>
    <col min="1" max="14" width="1.0078125" style="21" customWidth="1"/>
    <col min="15" max="15" width="31.16015625" style="21" customWidth="1"/>
    <col min="16" max="36" width="1.0078125" style="21" customWidth="1"/>
    <col min="37" max="37" width="3.66015625" style="21" customWidth="1"/>
    <col min="38" max="38" width="25" style="21" customWidth="1"/>
    <col min="39" max="51" width="1.0078125" style="21" customWidth="1"/>
    <col min="52" max="52" width="1.3359375" style="21" customWidth="1"/>
    <col min="53" max="16384" width="1.0078125" style="21" customWidth="1"/>
  </cols>
  <sheetData>
    <row r="1" s="20" customFormat="1" ht="12" customHeight="1">
      <c r="BS1" s="20" t="s">
        <v>79</v>
      </c>
    </row>
    <row r="2" s="20" customFormat="1" ht="12" customHeight="1">
      <c r="BS2" s="20" t="s">
        <v>1</v>
      </c>
    </row>
    <row r="3" s="20" customFormat="1" ht="12" customHeight="1">
      <c r="BS3" s="20" t="s">
        <v>80</v>
      </c>
    </row>
    <row r="4" s="20" customFormat="1" ht="12" customHeight="1">
      <c r="BS4" s="20" t="s">
        <v>81</v>
      </c>
    </row>
    <row r="5" s="20" customFormat="1" ht="12" customHeight="1">
      <c r="BS5" s="20" t="s">
        <v>82</v>
      </c>
    </row>
    <row r="7" spans="1:107" ht="16.5">
      <c r="A7" s="229" t="s">
        <v>348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</row>
    <row r="8" spans="11:97" ht="15.75">
      <c r="K8" s="230" t="s">
        <v>83</v>
      </c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</row>
    <row r="9" spans="11:97" s="20" customFormat="1" ht="25.5" customHeight="1">
      <c r="K9" s="201" t="s">
        <v>84</v>
      </c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</row>
    <row r="10" spans="43:65" ht="15.75"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</row>
    <row r="11" ht="15.75">
      <c r="A11" s="21" t="s">
        <v>85</v>
      </c>
    </row>
    <row r="12" spans="1:107" ht="15.75">
      <c r="A12" s="21" t="s">
        <v>86</v>
      </c>
      <c r="AC12" s="230" t="s">
        <v>87</v>
      </c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</row>
    <row r="14" ht="15.75">
      <c r="H14" s="21" t="s">
        <v>88</v>
      </c>
    </row>
    <row r="16" spans="1:107" ht="63.75" customHeight="1">
      <c r="A16" s="220" t="s">
        <v>89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2"/>
      <c r="AQ16" s="220" t="s">
        <v>90</v>
      </c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2"/>
      <c r="BG16" s="220" t="s">
        <v>91</v>
      </c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2"/>
      <c r="BV16" s="220" t="s">
        <v>92</v>
      </c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2"/>
      <c r="CI16" s="220" t="s">
        <v>93</v>
      </c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2"/>
    </row>
    <row r="17" spans="1:107" ht="15.75">
      <c r="A17" s="205">
        <v>1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7"/>
      <c r="AQ17" s="205">
        <v>2</v>
      </c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7"/>
      <c r="BG17" s="205">
        <v>3</v>
      </c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7"/>
      <c r="BV17" s="205">
        <v>4</v>
      </c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7"/>
      <c r="CI17" s="205">
        <v>5</v>
      </c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7"/>
    </row>
    <row r="18" spans="1:107" ht="53.25" customHeight="1">
      <c r="A18" s="214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6"/>
      <c r="AQ18" s="234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6"/>
      <c r="BG18" s="231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3"/>
      <c r="BV18" s="217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9"/>
      <c r="CI18" s="217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9"/>
    </row>
    <row r="20" ht="15.75">
      <c r="H20" s="21" t="s">
        <v>94</v>
      </c>
    </row>
    <row r="22" ht="15.75">
      <c r="H22" s="21" t="s">
        <v>95</v>
      </c>
    </row>
    <row r="24" spans="1:107" s="23" customFormat="1" ht="125.25" customHeight="1">
      <c r="A24" s="208" t="s">
        <v>96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10"/>
      <c r="P24" s="208" t="s">
        <v>97</v>
      </c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10"/>
      <c r="AM24" s="208" t="s">
        <v>98</v>
      </c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10"/>
      <c r="BB24" s="208" t="s">
        <v>99</v>
      </c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10"/>
      <c r="BN24" s="208" t="s">
        <v>100</v>
      </c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10"/>
      <c r="CC24" s="208" t="s">
        <v>101</v>
      </c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10"/>
      <c r="CP24" s="208" t="s">
        <v>102</v>
      </c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10"/>
    </row>
    <row r="25" spans="1:107" ht="15.75">
      <c r="A25" s="205">
        <v>1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7"/>
      <c r="P25" s="205">
        <v>2</v>
      </c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7"/>
      <c r="AM25" s="205">
        <v>3</v>
      </c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7"/>
      <c r="BB25" s="205">
        <v>4</v>
      </c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7"/>
      <c r="BN25" s="205">
        <v>5</v>
      </c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7"/>
      <c r="CC25" s="205">
        <v>6</v>
      </c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7"/>
      <c r="CP25" s="205">
        <v>7</v>
      </c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7"/>
    </row>
    <row r="26" spans="1:107" ht="59.25" customHeight="1" hidden="1">
      <c r="A26" s="211" t="s">
        <v>270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3"/>
      <c r="P26" s="214" t="s">
        <v>309</v>
      </c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6"/>
      <c r="AM26" s="226">
        <f>5242266/1000</f>
        <v>5242.266</v>
      </c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8"/>
      <c r="BB26" s="223">
        <v>0.153</v>
      </c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5"/>
      <c r="BN26" s="223">
        <v>0.15</v>
      </c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5"/>
      <c r="CC26" s="217" t="s">
        <v>310</v>
      </c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9"/>
      <c r="CP26" s="217" t="s">
        <v>311</v>
      </c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9"/>
    </row>
    <row r="28" spans="1:107" s="23" customFormat="1" ht="150.75" customHeight="1">
      <c r="A28" s="208" t="s">
        <v>96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10"/>
      <c r="P28" s="208" t="s">
        <v>97</v>
      </c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10"/>
      <c r="AM28" s="208" t="s">
        <v>98</v>
      </c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10"/>
      <c r="BB28" s="208" t="s">
        <v>103</v>
      </c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10"/>
      <c r="BO28" s="208" t="s">
        <v>104</v>
      </c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10"/>
      <c r="CD28" s="208" t="s">
        <v>101</v>
      </c>
      <c r="CE28" s="209"/>
      <c r="CF28" s="209"/>
      <c r="CG28" s="209"/>
      <c r="CH28" s="209"/>
      <c r="CI28" s="209"/>
      <c r="CJ28" s="209"/>
      <c r="CK28" s="209"/>
      <c r="CL28" s="209"/>
      <c r="CM28" s="209"/>
      <c r="CN28" s="209"/>
      <c r="CO28" s="209"/>
      <c r="CP28" s="210"/>
      <c r="CQ28" s="208" t="s">
        <v>102</v>
      </c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10"/>
    </row>
    <row r="29" spans="1:107" ht="15.75">
      <c r="A29" s="205">
        <v>1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7"/>
      <c r="P29" s="205">
        <v>2</v>
      </c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7"/>
      <c r="AM29" s="205">
        <v>3</v>
      </c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7"/>
      <c r="BB29" s="205">
        <v>4</v>
      </c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7"/>
      <c r="BO29" s="205">
        <v>5</v>
      </c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7"/>
      <c r="CD29" s="205">
        <v>6</v>
      </c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7"/>
      <c r="CQ29" s="205">
        <v>7</v>
      </c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7"/>
    </row>
    <row r="30" spans="1:107" ht="15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</row>
    <row r="32" spans="1:107" ht="15.75">
      <c r="A32" s="200" t="s">
        <v>105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V32" s="203" t="s">
        <v>255</v>
      </c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</row>
    <row r="33" spans="1:107" s="20" customFormat="1" ht="12.75">
      <c r="A33" s="201" t="s">
        <v>106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BA33" s="202" t="s">
        <v>107</v>
      </c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7"/>
      <c r="BT33" s="27"/>
      <c r="BU33" s="27"/>
      <c r="BV33" s="202" t="s">
        <v>108</v>
      </c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</row>
    <row r="34" spans="1:49" ht="15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</row>
    <row r="35" spans="1:107" ht="35.25" customHeight="1">
      <c r="A35" s="204" t="s">
        <v>200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V35" s="203" t="s">
        <v>109</v>
      </c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</row>
    <row r="36" spans="1:107" s="20" customFormat="1" ht="12.75" customHeight="1">
      <c r="A36" s="201" t="s">
        <v>106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BA36" s="202" t="s">
        <v>107</v>
      </c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7"/>
      <c r="BT36" s="27"/>
      <c r="BU36" s="27"/>
      <c r="BV36" s="202" t="s">
        <v>108</v>
      </c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2"/>
      <c r="CK36" s="202"/>
      <c r="CL36" s="202"/>
      <c r="CM36" s="202"/>
      <c r="CN36" s="202"/>
      <c r="CO36" s="202"/>
      <c r="CP36" s="202"/>
      <c r="CQ36" s="202"/>
      <c r="CR36" s="202"/>
      <c r="CS36" s="202"/>
      <c r="CT36" s="202"/>
      <c r="CU36" s="202"/>
      <c r="CV36" s="202"/>
      <c r="CW36" s="202"/>
      <c r="CX36" s="202"/>
      <c r="CY36" s="202"/>
      <c r="CZ36" s="202"/>
      <c r="DA36" s="202"/>
      <c r="DB36" s="202"/>
      <c r="DC36" s="202"/>
    </row>
    <row r="38" spans="2:107" ht="34.5" customHeight="1">
      <c r="B38" s="200" t="s">
        <v>235</v>
      </c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9"/>
      <c r="AZ38" s="29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30"/>
      <c r="BT38" s="30"/>
      <c r="BU38" s="30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  <c r="CT38" s="200"/>
      <c r="CU38" s="200"/>
      <c r="CV38" s="200"/>
      <c r="CW38" s="200"/>
      <c r="CX38" s="200"/>
      <c r="CY38" s="200"/>
      <c r="CZ38" s="200"/>
      <c r="DA38" s="200"/>
      <c r="DB38" s="200"/>
      <c r="DC38" s="200"/>
    </row>
    <row r="39" spans="2:107" ht="15.75">
      <c r="B39" s="201" t="s">
        <v>106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9"/>
      <c r="AZ39" s="29"/>
      <c r="BA39" s="201" t="s">
        <v>107</v>
      </c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1"/>
      <c r="BQ39" s="201"/>
      <c r="BR39" s="201"/>
      <c r="BS39" s="29"/>
      <c r="BT39" s="29"/>
      <c r="BU39" s="29"/>
      <c r="BV39" s="201" t="s">
        <v>108</v>
      </c>
      <c r="BW39" s="201"/>
      <c r="BX39" s="201"/>
      <c r="BY39" s="201"/>
      <c r="BZ39" s="201"/>
      <c r="CA39" s="201"/>
      <c r="CB39" s="201"/>
      <c r="CC39" s="201"/>
      <c r="CD39" s="201"/>
      <c r="CE39" s="201"/>
      <c r="CF39" s="201"/>
      <c r="CG39" s="201"/>
      <c r="CH39" s="20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1"/>
      <c r="CT39" s="201"/>
      <c r="CU39" s="201"/>
      <c r="CV39" s="201"/>
      <c r="CW39" s="201"/>
      <c r="CX39" s="201"/>
      <c r="CY39" s="201"/>
      <c r="CZ39" s="201"/>
      <c r="DA39" s="201"/>
      <c r="DB39" s="201"/>
      <c r="DC39" s="201"/>
    </row>
  </sheetData>
  <sheetProtection/>
  <mergeCells count="72">
    <mergeCell ref="BG17:BU17"/>
    <mergeCell ref="BV17:CH17"/>
    <mergeCell ref="AM24:BA24"/>
    <mergeCell ref="BB24:BM24"/>
    <mergeCell ref="BN24:CB24"/>
    <mergeCell ref="CC24:CO24"/>
    <mergeCell ref="BG18:BU18"/>
    <mergeCell ref="A18:AP18"/>
    <mergeCell ref="AQ18:BF18"/>
    <mergeCell ref="A7:DC7"/>
    <mergeCell ref="K8:CS8"/>
    <mergeCell ref="K9:CS9"/>
    <mergeCell ref="AC12:DC12"/>
    <mergeCell ref="A17:AP17"/>
    <mergeCell ref="AQ17:BF17"/>
    <mergeCell ref="A16:AP16"/>
    <mergeCell ref="AQ16:BF16"/>
    <mergeCell ref="BG16:BU16"/>
    <mergeCell ref="CI16:DC16"/>
    <mergeCell ref="A25:O25"/>
    <mergeCell ref="P25:AL25"/>
    <mergeCell ref="AM25:BA25"/>
    <mergeCell ref="BB25:BM25"/>
    <mergeCell ref="A24:O24"/>
    <mergeCell ref="AM26:BA26"/>
    <mergeCell ref="BB26:BM26"/>
    <mergeCell ref="CC26:CO26"/>
    <mergeCell ref="BV16:CH16"/>
    <mergeCell ref="CP24:DC24"/>
    <mergeCell ref="BV18:CH18"/>
    <mergeCell ref="CI17:DC17"/>
    <mergeCell ref="CI18:DC18"/>
    <mergeCell ref="CC25:CO25"/>
    <mergeCell ref="CP25:DC25"/>
    <mergeCell ref="CP26:DC26"/>
    <mergeCell ref="BN26:CB26"/>
    <mergeCell ref="BO28:CC28"/>
    <mergeCell ref="CD28:CP28"/>
    <mergeCell ref="CQ28:DC28"/>
    <mergeCell ref="BV32:DC32"/>
    <mergeCell ref="BO29:CC29"/>
    <mergeCell ref="CD29:CP29"/>
    <mergeCell ref="A32:AW32"/>
    <mergeCell ref="A28:O28"/>
    <mergeCell ref="P28:AL28"/>
    <mergeCell ref="AM28:BA28"/>
    <mergeCell ref="P24:AL24"/>
    <mergeCell ref="BB29:BN29"/>
    <mergeCell ref="BN25:CB25"/>
    <mergeCell ref="A26:O26"/>
    <mergeCell ref="P26:AL26"/>
    <mergeCell ref="BB28:BN28"/>
    <mergeCell ref="B38:AX38"/>
    <mergeCell ref="BA38:BR38"/>
    <mergeCell ref="A35:AW35"/>
    <mergeCell ref="BA35:BR35"/>
    <mergeCell ref="BV35:DC35"/>
    <mergeCell ref="CQ29:DC29"/>
    <mergeCell ref="A29:O29"/>
    <mergeCell ref="P29:AL29"/>
    <mergeCell ref="AM29:BA29"/>
    <mergeCell ref="BV33:DC33"/>
    <mergeCell ref="BV38:DC38"/>
    <mergeCell ref="B39:AX39"/>
    <mergeCell ref="BA39:BR39"/>
    <mergeCell ref="BV39:DC39"/>
    <mergeCell ref="BV36:DC36"/>
    <mergeCell ref="BA32:BR32"/>
    <mergeCell ref="A33:AW33"/>
    <mergeCell ref="BA33:BR33"/>
    <mergeCell ref="A36:AW36"/>
    <mergeCell ref="BA36:BR36"/>
  </mergeCells>
  <printOptions/>
  <pageMargins left="0.75" right="0.75" top="0.56" bottom="0.53" header="0.5" footer="0.5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98"/>
  <sheetViews>
    <sheetView zoomScalePageLayoutView="0" workbookViewId="0" topLeftCell="A61">
      <selection activeCell="I78" sqref="I78"/>
    </sheetView>
  </sheetViews>
  <sheetFormatPr defaultColWidth="10.66015625" defaultRowHeight="11.25"/>
  <cols>
    <col min="1" max="1" width="2.33203125" style="0" customWidth="1"/>
    <col min="2" max="2" width="84.66015625" style="0" customWidth="1"/>
    <col min="3" max="3" width="7.33203125" style="1" customWidth="1"/>
    <col min="4" max="4" width="20.16015625" style="0" customWidth="1"/>
    <col min="5" max="5" width="17.83203125" style="0" customWidth="1"/>
    <col min="6" max="6" width="13.66015625" style="0" customWidth="1"/>
  </cols>
  <sheetData>
    <row r="1" spans="1:5" ht="8.25" customHeight="1">
      <c r="A1" s="34"/>
      <c r="B1" s="32"/>
      <c r="C1" s="32"/>
      <c r="D1" s="33"/>
      <c r="E1" s="34"/>
    </row>
    <row r="2" spans="1:5" s="4" customFormat="1" ht="12" customHeight="1">
      <c r="A2" s="57"/>
      <c r="B2" s="35"/>
      <c r="C2" s="58"/>
      <c r="D2" s="58"/>
      <c r="E2" s="37" t="s">
        <v>0</v>
      </c>
    </row>
    <row r="3" spans="1:5" s="4" customFormat="1" ht="12" customHeight="1">
      <c r="A3" s="57"/>
      <c r="B3" s="35"/>
      <c r="C3" s="58"/>
      <c r="D3" s="58"/>
      <c r="E3" s="37" t="s">
        <v>1</v>
      </c>
    </row>
    <row r="4" spans="1:5" s="4" customFormat="1" ht="12" customHeight="1">
      <c r="A4" s="57"/>
      <c r="B4" s="35"/>
      <c r="C4" s="58"/>
      <c r="D4" s="58"/>
      <c r="E4" s="37" t="s">
        <v>2</v>
      </c>
    </row>
    <row r="5" spans="1:5" s="4" customFormat="1" ht="12" customHeight="1">
      <c r="A5" s="57"/>
      <c r="B5" s="35"/>
      <c r="C5" s="58"/>
      <c r="D5" s="58"/>
      <c r="E5" s="37" t="s">
        <v>3</v>
      </c>
    </row>
    <row r="6" spans="1:5" s="4" customFormat="1" ht="12" customHeight="1">
      <c r="A6" s="57"/>
      <c r="B6" s="35"/>
      <c r="C6" s="58"/>
      <c r="D6" s="58"/>
      <c r="E6" s="37" t="s">
        <v>4</v>
      </c>
    </row>
    <row r="7" spans="1:5" s="4" customFormat="1" ht="12" customHeight="1">
      <c r="A7" s="57"/>
      <c r="B7" s="35"/>
      <c r="C7" s="58"/>
      <c r="D7" s="58"/>
      <c r="E7" s="37" t="s">
        <v>5</v>
      </c>
    </row>
    <row r="8" spans="1:5" s="4" customFormat="1" ht="12" customHeight="1">
      <c r="A8" s="57"/>
      <c r="B8" s="38" t="s">
        <v>6</v>
      </c>
      <c r="C8" s="47"/>
      <c r="D8" s="47"/>
      <c r="E8" s="47"/>
    </row>
    <row r="9" spans="1:5" s="4" customFormat="1" ht="12" customHeight="1">
      <c r="A9" s="57"/>
      <c r="B9" s="48" t="s">
        <v>347</v>
      </c>
      <c r="C9" s="49"/>
      <c r="D9" s="50"/>
      <c r="E9" s="50"/>
    </row>
    <row r="10" spans="1:5" ht="12" customHeight="1">
      <c r="A10" s="34"/>
      <c r="B10" s="48" t="s">
        <v>231</v>
      </c>
      <c r="C10" s="43"/>
      <c r="D10" s="43"/>
      <c r="E10" s="43"/>
    </row>
    <row r="11" spans="1:5" ht="11.25" customHeight="1">
      <c r="A11" s="34"/>
      <c r="B11" s="42" t="s">
        <v>8</v>
      </c>
      <c r="C11" s="43"/>
      <c r="D11" s="43"/>
      <c r="E11" s="43"/>
    </row>
    <row r="12" spans="1:5" s="13" customFormat="1" ht="12.75" customHeight="1">
      <c r="A12" s="53"/>
      <c r="B12" s="197" t="s">
        <v>232</v>
      </c>
      <c r="C12" s="198"/>
      <c r="D12" s="198"/>
      <c r="E12" s="198"/>
    </row>
    <row r="13" spans="1:5" s="13" customFormat="1" ht="11.25" customHeight="1">
      <c r="A13" s="53"/>
      <c r="B13" s="198" t="s">
        <v>271</v>
      </c>
      <c r="C13" s="198"/>
      <c r="D13" s="198"/>
      <c r="E13" s="198"/>
    </row>
    <row r="14" spans="1:5" s="13" customFormat="1" ht="9" customHeight="1">
      <c r="A14" s="53"/>
      <c r="B14" s="53"/>
      <c r="C14" s="59"/>
      <c r="D14" s="53"/>
      <c r="E14" s="60" t="s">
        <v>233</v>
      </c>
    </row>
    <row r="15" spans="1:5" s="13" customFormat="1" ht="40.5" customHeight="1">
      <c r="A15" s="53"/>
      <c r="B15" s="87" t="s">
        <v>11</v>
      </c>
      <c r="C15" s="88" t="s">
        <v>12</v>
      </c>
      <c r="D15" s="89" t="s">
        <v>13</v>
      </c>
      <c r="E15" s="89" t="s">
        <v>14</v>
      </c>
    </row>
    <row r="16" spans="1:5" s="14" customFormat="1" ht="15" customHeight="1">
      <c r="A16" s="61"/>
      <c r="B16" s="90" t="s">
        <v>202</v>
      </c>
      <c r="C16" s="90" t="s">
        <v>203</v>
      </c>
      <c r="D16" s="90" t="s">
        <v>204</v>
      </c>
      <c r="E16" s="90" t="s">
        <v>205</v>
      </c>
    </row>
    <row r="17" spans="1:5" ht="21.75" customHeight="1">
      <c r="A17" s="34"/>
      <c r="B17" s="147" t="s">
        <v>286</v>
      </c>
      <c r="C17" s="148"/>
      <c r="D17" s="149"/>
      <c r="E17" s="149"/>
    </row>
    <row r="18" spans="1:5" ht="13.5" customHeight="1">
      <c r="A18" s="34"/>
      <c r="B18" s="150" t="s">
        <v>116</v>
      </c>
      <c r="C18" s="151">
        <v>10</v>
      </c>
      <c r="D18" s="152">
        <v>180.63</v>
      </c>
      <c r="E18" s="152">
        <v>384.65</v>
      </c>
    </row>
    <row r="19" spans="1:5" ht="18.75" customHeight="1">
      <c r="A19" s="34"/>
      <c r="B19" s="153" t="s">
        <v>15</v>
      </c>
      <c r="C19" s="154"/>
      <c r="D19" s="155"/>
      <c r="E19" s="153"/>
    </row>
    <row r="20" spans="1:5" ht="19.5" customHeight="1">
      <c r="A20" s="34"/>
      <c r="B20" s="156" t="s">
        <v>16</v>
      </c>
      <c r="C20" s="157">
        <v>11</v>
      </c>
      <c r="D20" s="158">
        <v>180.63</v>
      </c>
      <c r="E20" s="158">
        <v>384.65</v>
      </c>
    </row>
    <row r="21" spans="1:5" ht="11.25">
      <c r="A21" s="34"/>
      <c r="B21" s="156" t="s">
        <v>17</v>
      </c>
      <c r="C21" s="157">
        <v>12</v>
      </c>
      <c r="D21" s="159" t="s">
        <v>18</v>
      </c>
      <c r="E21" s="159" t="s">
        <v>18</v>
      </c>
    </row>
    <row r="22" spans="1:5" ht="11.25">
      <c r="A22" s="34"/>
      <c r="B22" s="150" t="s">
        <v>19</v>
      </c>
      <c r="C22" s="151">
        <v>20</v>
      </c>
      <c r="D22" s="160" t="s">
        <v>18</v>
      </c>
      <c r="E22" s="160" t="s">
        <v>18</v>
      </c>
    </row>
    <row r="23" spans="1:5" ht="21.75" customHeight="1">
      <c r="A23" s="34"/>
      <c r="B23" s="153" t="s">
        <v>15</v>
      </c>
      <c r="C23" s="154"/>
      <c r="D23" s="155"/>
      <c r="E23" s="153"/>
    </row>
    <row r="24" spans="1:5" ht="13.5" customHeight="1">
      <c r="A24" s="34"/>
      <c r="B24" s="156" t="s">
        <v>16</v>
      </c>
      <c r="C24" s="157">
        <v>21</v>
      </c>
      <c r="D24" s="159" t="s">
        <v>18</v>
      </c>
      <c r="E24" s="159" t="s">
        <v>18</v>
      </c>
    </row>
    <row r="25" spans="1:5" ht="13.5" customHeight="1">
      <c r="A25" s="34"/>
      <c r="B25" s="156" t="s">
        <v>17</v>
      </c>
      <c r="C25" s="157">
        <v>22</v>
      </c>
      <c r="D25" s="160" t="s">
        <v>18</v>
      </c>
      <c r="E25" s="160" t="s">
        <v>18</v>
      </c>
    </row>
    <row r="26" spans="1:5" ht="13.5" customHeight="1">
      <c r="A26" s="34"/>
      <c r="B26" s="161" t="s">
        <v>20</v>
      </c>
      <c r="C26" s="151">
        <v>30</v>
      </c>
      <c r="D26" s="160" t="s">
        <v>18</v>
      </c>
      <c r="E26" s="160" t="s">
        <v>338</v>
      </c>
    </row>
    <row r="27" spans="1:5" ht="12.75" customHeight="1">
      <c r="A27" s="34"/>
      <c r="B27" s="162" t="s">
        <v>15</v>
      </c>
      <c r="C27" s="154"/>
      <c r="D27" s="153"/>
      <c r="E27" s="153"/>
    </row>
    <row r="28" spans="1:5" ht="27" customHeight="1">
      <c r="A28" s="34"/>
      <c r="B28" s="156" t="s">
        <v>21</v>
      </c>
      <c r="C28" s="157">
        <v>31</v>
      </c>
      <c r="D28" s="159" t="s">
        <v>18</v>
      </c>
      <c r="E28" s="159" t="s">
        <v>338</v>
      </c>
    </row>
    <row r="29" spans="1:5" ht="27.75" customHeight="1">
      <c r="A29" s="34"/>
      <c r="B29" s="163" t="s">
        <v>264</v>
      </c>
      <c r="C29" s="164"/>
      <c r="D29" s="159" t="s">
        <v>18</v>
      </c>
      <c r="E29" s="159" t="s">
        <v>339</v>
      </c>
    </row>
    <row r="30" spans="1:5" ht="22.5" customHeight="1">
      <c r="A30" s="34"/>
      <c r="B30" s="163" t="s">
        <v>261</v>
      </c>
      <c r="C30" s="164"/>
      <c r="D30" s="159" t="s">
        <v>18</v>
      </c>
      <c r="E30" s="159" t="s">
        <v>340</v>
      </c>
    </row>
    <row r="31" spans="1:5" ht="26.25" customHeight="1">
      <c r="A31" s="34"/>
      <c r="B31" s="163" t="s">
        <v>267</v>
      </c>
      <c r="C31" s="164"/>
      <c r="D31" s="159" t="s">
        <v>18</v>
      </c>
      <c r="E31" s="159" t="s">
        <v>341</v>
      </c>
    </row>
    <row r="32" spans="1:5" ht="48" customHeight="1">
      <c r="A32" s="34"/>
      <c r="B32" s="163" t="s">
        <v>265</v>
      </c>
      <c r="C32" s="164"/>
      <c r="D32" s="159" t="s">
        <v>18</v>
      </c>
      <c r="E32" s="159" t="s">
        <v>342</v>
      </c>
    </row>
    <row r="33" spans="1:5" ht="20.25" customHeight="1">
      <c r="A33" s="34"/>
      <c r="B33" s="163" t="s">
        <v>273</v>
      </c>
      <c r="C33" s="164"/>
      <c r="D33" s="159" t="s">
        <v>18</v>
      </c>
      <c r="E33" s="159" t="s">
        <v>343</v>
      </c>
    </row>
    <row r="34" spans="1:5" ht="23.25" customHeight="1">
      <c r="A34" s="34"/>
      <c r="B34" s="156" t="s">
        <v>22</v>
      </c>
      <c r="C34" s="157">
        <v>32</v>
      </c>
      <c r="D34" s="159" t="s">
        <v>18</v>
      </c>
      <c r="E34" s="159" t="s">
        <v>18</v>
      </c>
    </row>
    <row r="35" spans="1:5" ht="24.75" customHeight="1">
      <c r="A35" s="34"/>
      <c r="B35" s="161" t="s">
        <v>23</v>
      </c>
      <c r="C35" s="151">
        <v>40</v>
      </c>
      <c r="D35" s="160" t="s">
        <v>277</v>
      </c>
      <c r="E35" s="160" t="s">
        <v>18</v>
      </c>
    </row>
    <row r="36" spans="1:5" ht="18.75" customHeight="1">
      <c r="A36" s="34"/>
      <c r="B36" s="162" t="s">
        <v>15</v>
      </c>
      <c r="C36" s="154"/>
      <c r="D36" s="153"/>
      <c r="E36" s="153"/>
    </row>
    <row r="37" spans="1:5" ht="36" customHeight="1">
      <c r="A37" s="34"/>
      <c r="B37" s="156" t="s">
        <v>21</v>
      </c>
      <c r="C37" s="157">
        <v>41</v>
      </c>
      <c r="D37" s="159" t="s">
        <v>277</v>
      </c>
      <c r="E37" s="159" t="s">
        <v>18</v>
      </c>
    </row>
    <row r="38" spans="1:5" ht="33" customHeight="1">
      <c r="A38" s="34"/>
      <c r="B38" s="163" t="s">
        <v>274</v>
      </c>
      <c r="C38" s="164"/>
      <c r="D38" s="159" t="s">
        <v>280</v>
      </c>
      <c r="E38" s="159" t="s">
        <v>18</v>
      </c>
    </row>
    <row r="39" spans="1:5" ht="21" customHeight="1">
      <c r="A39" s="34"/>
      <c r="B39" s="163" t="s">
        <v>261</v>
      </c>
      <c r="C39" s="164"/>
      <c r="D39" s="159" t="s">
        <v>279</v>
      </c>
      <c r="E39" s="159" t="s">
        <v>18</v>
      </c>
    </row>
    <row r="40" spans="1:5" ht="24.75" customHeight="1">
      <c r="A40" s="34"/>
      <c r="B40" s="163" t="s">
        <v>260</v>
      </c>
      <c r="C40" s="164"/>
      <c r="D40" s="159" t="s">
        <v>283</v>
      </c>
      <c r="E40" s="159" t="s">
        <v>18</v>
      </c>
    </row>
    <row r="41" spans="1:5" ht="25.5" customHeight="1">
      <c r="A41" s="34"/>
      <c r="B41" s="163" t="s">
        <v>267</v>
      </c>
      <c r="C41" s="164"/>
      <c r="D41" s="159" t="s">
        <v>284</v>
      </c>
      <c r="E41" s="159" t="s">
        <v>18</v>
      </c>
    </row>
    <row r="42" spans="1:5" ht="27" customHeight="1">
      <c r="A42" s="34"/>
      <c r="B42" s="163" t="s">
        <v>265</v>
      </c>
      <c r="C42" s="164"/>
      <c r="D42" s="159" t="s">
        <v>278</v>
      </c>
      <c r="E42" s="159" t="s">
        <v>18</v>
      </c>
    </row>
    <row r="43" spans="1:5" ht="25.5" customHeight="1">
      <c r="A43" s="34"/>
      <c r="B43" s="163" t="s">
        <v>268</v>
      </c>
      <c r="C43" s="164"/>
      <c r="D43" s="159" t="s">
        <v>281</v>
      </c>
      <c r="E43" s="159" t="s">
        <v>18</v>
      </c>
    </row>
    <row r="44" spans="1:5" ht="22.5" customHeight="1">
      <c r="A44" s="34"/>
      <c r="B44" s="156" t="s">
        <v>22</v>
      </c>
      <c r="C44" s="157">
        <v>42</v>
      </c>
      <c r="D44" s="159" t="s">
        <v>18</v>
      </c>
      <c r="E44" s="159" t="s">
        <v>18</v>
      </c>
    </row>
    <row r="45" spans="1:5" ht="18" customHeight="1">
      <c r="A45" s="34"/>
      <c r="B45" s="156" t="s">
        <v>24</v>
      </c>
      <c r="C45" s="157">
        <v>43</v>
      </c>
      <c r="D45" s="159" t="s">
        <v>18</v>
      </c>
      <c r="E45" s="159" t="s">
        <v>18</v>
      </c>
    </row>
    <row r="46" spans="1:5" ht="17.25" customHeight="1">
      <c r="A46" s="34"/>
      <c r="B46" s="156" t="s">
        <v>25</v>
      </c>
      <c r="C46" s="157">
        <v>44</v>
      </c>
      <c r="D46" s="160" t="s">
        <v>18</v>
      </c>
      <c r="E46" s="160" t="s">
        <v>18</v>
      </c>
    </row>
    <row r="47" spans="1:5" ht="20.25" customHeight="1">
      <c r="A47" s="34"/>
      <c r="B47" s="161" t="s">
        <v>26</v>
      </c>
      <c r="C47" s="151">
        <v>50</v>
      </c>
      <c r="D47" s="160" t="s">
        <v>285</v>
      </c>
      <c r="E47" s="160" t="s">
        <v>344</v>
      </c>
    </row>
    <row r="48" spans="1:5" ht="18.75" customHeight="1">
      <c r="A48" s="34"/>
      <c r="B48" s="162" t="s">
        <v>15</v>
      </c>
      <c r="C48" s="154"/>
      <c r="D48" s="153"/>
      <c r="E48" s="153"/>
    </row>
    <row r="49" spans="1:5" ht="18" customHeight="1">
      <c r="A49" s="34"/>
      <c r="B49" s="165" t="s">
        <v>27</v>
      </c>
      <c r="C49" s="157">
        <v>51</v>
      </c>
      <c r="D49" s="159" t="s">
        <v>285</v>
      </c>
      <c r="E49" s="159" t="s">
        <v>344</v>
      </c>
    </row>
    <row r="50" spans="1:5" ht="24" customHeight="1">
      <c r="A50" s="34"/>
      <c r="B50" s="163" t="s">
        <v>307</v>
      </c>
      <c r="C50" s="164"/>
      <c r="D50" s="171">
        <v>1547.5</v>
      </c>
      <c r="E50" s="159" t="s">
        <v>344</v>
      </c>
    </row>
    <row r="51" spans="1:5" ht="20.25" customHeight="1">
      <c r="A51" s="34"/>
      <c r="B51" s="165" t="s">
        <v>28</v>
      </c>
      <c r="C51" s="157">
        <v>52</v>
      </c>
      <c r="D51" s="159" t="s">
        <v>18</v>
      </c>
      <c r="E51" s="159" t="s">
        <v>18</v>
      </c>
    </row>
    <row r="52" spans="1:5" ht="19.5" customHeight="1">
      <c r="A52" s="34"/>
      <c r="B52" s="165" t="s">
        <v>29</v>
      </c>
      <c r="C52" s="157">
        <v>53</v>
      </c>
      <c r="D52" s="159" t="s">
        <v>18</v>
      </c>
      <c r="E52" s="159" t="s">
        <v>18</v>
      </c>
    </row>
    <row r="53" spans="1:5" ht="19.5" customHeight="1">
      <c r="A53" s="34"/>
      <c r="B53" s="165" t="s">
        <v>30</v>
      </c>
      <c r="C53" s="157">
        <v>54</v>
      </c>
      <c r="D53" s="159" t="s">
        <v>18</v>
      </c>
      <c r="E53" s="159" t="s">
        <v>18</v>
      </c>
    </row>
    <row r="54" spans="1:5" ht="13.5" customHeight="1">
      <c r="A54" s="34"/>
      <c r="B54" s="147" t="s">
        <v>31</v>
      </c>
      <c r="C54" s="157">
        <v>60</v>
      </c>
      <c r="D54" s="160" t="s">
        <v>18</v>
      </c>
      <c r="E54" s="160" t="s">
        <v>18</v>
      </c>
    </row>
    <row r="55" spans="1:5" ht="18.75" customHeight="1">
      <c r="A55" s="34"/>
      <c r="B55" s="161" t="s">
        <v>32</v>
      </c>
      <c r="C55" s="151">
        <v>70</v>
      </c>
      <c r="D55" s="160" t="s">
        <v>18</v>
      </c>
      <c r="E55" s="160" t="s">
        <v>18</v>
      </c>
    </row>
    <row r="56" spans="1:5" ht="25.5" customHeight="1">
      <c r="A56" s="34"/>
      <c r="B56" s="162" t="s">
        <v>15</v>
      </c>
      <c r="C56" s="154"/>
      <c r="D56" s="153"/>
      <c r="E56" s="153"/>
    </row>
    <row r="57" spans="1:5" ht="42" customHeight="1">
      <c r="A57" s="34"/>
      <c r="B57" s="147" t="s">
        <v>33</v>
      </c>
      <c r="C57" s="157">
        <v>71</v>
      </c>
      <c r="D57" s="160" t="s">
        <v>18</v>
      </c>
      <c r="E57" s="160" t="s">
        <v>18</v>
      </c>
    </row>
    <row r="58" spans="1:5" ht="29.25" customHeight="1">
      <c r="A58" s="34"/>
      <c r="B58" s="147" t="s">
        <v>34</v>
      </c>
      <c r="C58" s="157">
        <v>72</v>
      </c>
      <c r="D58" s="160" t="s">
        <v>18</v>
      </c>
      <c r="E58" s="160" t="s">
        <v>18</v>
      </c>
    </row>
    <row r="59" spans="1:5" ht="23.25" customHeight="1">
      <c r="A59" s="34"/>
      <c r="B59" s="147" t="s">
        <v>35</v>
      </c>
      <c r="C59" s="157">
        <v>73</v>
      </c>
      <c r="D59" s="160" t="s">
        <v>18</v>
      </c>
      <c r="E59" s="160" t="s">
        <v>18</v>
      </c>
    </row>
    <row r="60" spans="1:5" ht="26.25" customHeight="1">
      <c r="A60" s="34"/>
      <c r="B60" s="147" t="s">
        <v>36</v>
      </c>
      <c r="C60" s="157">
        <v>74</v>
      </c>
      <c r="D60" s="160" t="s">
        <v>18</v>
      </c>
      <c r="E60" s="160" t="s">
        <v>18</v>
      </c>
    </row>
    <row r="61" spans="1:5" ht="18.75" customHeight="1">
      <c r="A61" s="34"/>
      <c r="B61" s="147" t="s">
        <v>37</v>
      </c>
      <c r="C61" s="157">
        <v>80</v>
      </c>
      <c r="D61" s="159" t="s">
        <v>18</v>
      </c>
      <c r="E61" s="159" t="s">
        <v>18</v>
      </c>
    </row>
    <row r="62" spans="1:5" ht="19.5" customHeight="1">
      <c r="A62" s="34"/>
      <c r="B62" s="161" t="s">
        <v>38</v>
      </c>
      <c r="C62" s="151">
        <v>90</v>
      </c>
      <c r="D62" s="160" t="s">
        <v>18</v>
      </c>
      <c r="E62" s="160" t="s">
        <v>18</v>
      </c>
    </row>
    <row r="63" spans="1:5" ht="14.25" customHeight="1">
      <c r="A63" s="34"/>
      <c r="B63" s="162" t="s">
        <v>15</v>
      </c>
      <c r="C63" s="154"/>
      <c r="D63" s="153"/>
      <c r="E63" s="153"/>
    </row>
    <row r="64" spans="1:5" ht="24.75" customHeight="1">
      <c r="A64" s="34"/>
      <c r="B64" s="147" t="s">
        <v>39</v>
      </c>
      <c r="C64" s="157">
        <v>91</v>
      </c>
      <c r="D64" s="160" t="s">
        <v>18</v>
      </c>
      <c r="E64" s="160" t="s">
        <v>18</v>
      </c>
    </row>
    <row r="65" spans="1:5" ht="20.25" customHeight="1">
      <c r="A65" s="34"/>
      <c r="B65" s="147" t="s">
        <v>40</v>
      </c>
      <c r="C65" s="157">
        <v>92</v>
      </c>
      <c r="D65" s="160" t="s">
        <v>18</v>
      </c>
      <c r="E65" s="160" t="s">
        <v>18</v>
      </c>
    </row>
    <row r="66" spans="1:5" ht="16.5" customHeight="1">
      <c r="A66" s="34"/>
      <c r="B66" s="147" t="s">
        <v>41</v>
      </c>
      <c r="C66" s="157">
        <v>93</v>
      </c>
      <c r="D66" s="160" t="s">
        <v>18</v>
      </c>
      <c r="E66" s="160" t="s">
        <v>18</v>
      </c>
    </row>
    <row r="67" spans="1:5" ht="15" customHeight="1">
      <c r="A67" s="34"/>
      <c r="B67" s="147" t="s">
        <v>42</v>
      </c>
      <c r="C67" s="157">
        <v>94</v>
      </c>
      <c r="D67" s="160" t="s">
        <v>18</v>
      </c>
      <c r="E67" s="160" t="s">
        <v>18</v>
      </c>
    </row>
    <row r="68" spans="1:5" ht="15" customHeight="1">
      <c r="A68" s="34"/>
      <c r="B68" s="165" t="s">
        <v>43</v>
      </c>
      <c r="C68" s="157">
        <v>95</v>
      </c>
      <c r="D68" s="160" t="s">
        <v>18</v>
      </c>
      <c r="E68" s="160" t="s">
        <v>18</v>
      </c>
    </row>
    <row r="69" spans="1:5" ht="40.5" customHeight="1">
      <c r="A69" s="34"/>
      <c r="B69" s="166" t="s">
        <v>44</v>
      </c>
      <c r="C69" s="167">
        <v>100</v>
      </c>
      <c r="D69" s="168" t="s">
        <v>282</v>
      </c>
      <c r="E69" s="168" t="s">
        <v>345</v>
      </c>
    </row>
    <row r="70" spans="1:5" ht="21" customHeight="1">
      <c r="A70" s="34"/>
      <c r="B70" s="147" t="s">
        <v>45</v>
      </c>
      <c r="C70" s="164"/>
      <c r="D70" s="156"/>
      <c r="E70" s="156"/>
    </row>
    <row r="71" spans="1:5" ht="24.75" customHeight="1">
      <c r="A71" s="34"/>
      <c r="B71" s="147" t="s">
        <v>46</v>
      </c>
      <c r="C71" s="167">
        <v>110</v>
      </c>
      <c r="D71" s="152">
        <v>113.92</v>
      </c>
      <c r="E71" s="152">
        <v>166.9</v>
      </c>
    </row>
    <row r="72" spans="1:5" ht="21" customHeight="1">
      <c r="A72" s="34"/>
      <c r="B72" s="147" t="s">
        <v>47</v>
      </c>
      <c r="C72" s="167">
        <v>120</v>
      </c>
      <c r="D72" s="160">
        <v>516.28</v>
      </c>
      <c r="E72" s="152">
        <v>120.74</v>
      </c>
    </row>
    <row r="73" spans="1:5" ht="25.5" customHeight="1">
      <c r="A73" s="34"/>
      <c r="B73" s="147" t="s">
        <v>48</v>
      </c>
      <c r="C73" s="167">
        <v>130</v>
      </c>
      <c r="D73" s="172">
        <v>36952.14</v>
      </c>
      <c r="E73" s="160" t="s">
        <v>346</v>
      </c>
    </row>
    <row r="74" spans="2:6" ht="13.5" customHeight="1">
      <c r="B74" s="166" t="s">
        <v>49</v>
      </c>
      <c r="C74" s="167">
        <v>140</v>
      </c>
      <c r="D74" s="169" t="s">
        <v>282</v>
      </c>
      <c r="E74" s="169" t="s">
        <v>345</v>
      </c>
      <c r="F74" s="85"/>
    </row>
    <row r="75" spans="2:6" ht="12">
      <c r="B75" s="85"/>
      <c r="C75" s="86"/>
      <c r="D75" s="85"/>
      <c r="E75" s="85"/>
      <c r="F75" s="85"/>
    </row>
    <row r="76" spans="2:6" ht="12">
      <c r="B76" s="85"/>
      <c r="C76" s="86"/>
      <c r="D76" s="85"/>
      <c r="E76" s="85"/>
      <c r="F76" s="85"/>
    </row>
    <row r="77" spans="2:5" ht="12">
      <c r="B77" s="83" t="s">
        <v>50</v>
      </c>
      <c r="C77" s="84" t="s">
        <v>253</v>
      </c>
      <c r="D77" s="85"/>
      <c r="E77" s="85"/>
    </row>
    <row r="78" spans="2:5" ht="12">
      <c r="B78" s="85"/>
      <c r="C78" s="86"/>
      <c r="D78" s="85"/>
      <c r="E78" s="85"/>
    </row>
    <row r="79" spans="2:5" ht="12">
      <c r="B79" s="85"/>
      <c r="C79" s="86"/>
      <c r="D79" s="85"/>
      <c r="E79" s="85"/>
    </row>
    <row r="80" spans="2:5" ht="12">
      <c r="B80" s="85"/>
      <c r="C80" s="86"/>
      <c r="D80" s="85"/>
      <c r="E80" s="85"/>
    </row>
    <row r="81" spans="2:5" ht="12">
      <c r="B81" s="83" t="s">
        <v>200</v>
      </c>
      <c r="C81" s="84" t="s">
        <v>250</v>
      </c>
      <c r="D81" s="85"/>
      <c r="E81" s="85"/>
    </row>
    <row r="82" spans="2:5" ht="12">
      <c r="B82" s="85"/>
      <c r="C82" s="86"/>
      <c r="D82" s="85"/>
      <c r="E82" s="85"/>
    </row>
    <row r="83" spans="2:5" ht="12">
      <c r="B83" s="85"/>
      <c r="C83" s="86"/>
      <c r="D83" s="85"/>
      <c r="E83" s="85"/>
    </row>
    <row r="84" spans="2:5" ht="12">
      <c r="B84" s="85"/>
      <c r="C84" s="86"/>
      <c r="D84" s="85"/>
      <c r="E84" s="85"/>
    </row>
    <row r="85" spans="2:4" ht="12">
      <c r="B85" s="83" t="s">
        <v>235</v>
      </c>
      <c r="C85" s="84" t="s">
        <v>236</v>
      </c>
      <c r="D85" s="85"/>
    </row>
    <row r="86" spans="2:4" ht="12">
      <c r="B86" s="85"/>
      <c r="C86" s="86"/>
      <c r="D86" s="85"/>
    </row>
    <row r="87" spans="2:4" ht="12">
      <c r="B87" s="85"/>
      <c r="C87" s="86"/>
      <c r="D87" s="85"/>
    </row>
    <row r="88" spans="2:4" ht="12">
      <c r="B88" s="85"/>
      <c r="C88" s="86"/>
      <c r="D88" s="85"/>
    </row>
    <row r="89" spans="2:4" ht="12">
      <c r="B89" s="85"/>
      <c r="C89" s="86"/>
      <c r="D89" s="85"/>
    </row>
    <row r="90" spans="2:4" ht="12">
      <c r="B90" s="85"/>
      <c r="C90" s="86"/>
      <c r="D90" s="85"/>
    </row>
    <row r="91" spans="2:4" ht="12">
      <c r="B91" s="83"/>
      <c r="C91" s="84"/>
      <c r="D91" s="85"/>
    </row>
    <row r="92" spans="2:4" ht="12">
      <c r="B92" s="85"/>
      <c r="C92" s="86"/>
      <c r="D92" s="85"/>
    </row>
    <row r="93" spans="2:4" ht="12">
      <c r="B93" s="85"/>
      <c r="C93" s="86"/>
      <c r="D93" s="85"/>
    </row>
    <row r="94" spans="2:5" ht="12">
      <c r="B94" s="85"/>
      <c r="C94" s="86"/>
      <c r="D94" s="85"/>
      <c r="E94" s="79"/>
    </row>
    <row r="95" spans="2:5" ht="12">
      <c r="B95" s="83"/>
      <c r="C95" s="84"/>
      <c r="D95" s="85"/>
      <c r="E95" s="79"/>
    </row>
    <row r="96" spans="2:5" ht="12">
      <c r="B96" s="85"/>
      <c r="C96" s="86"/>
      <c r="D96" s="85"/>
      <c r="E96" s="79"/>
    </row>
    <row r="97" spans="2:5" ht="12">
      <c r="B97" s="85"/>
      <c r="C97" s="86"/>
      <c r="D97" s="85"/>
      <c r="E97" s="79"/>
    </row>
    <row r="98" spans="2:5" ht="12">
      <c r="B98" s="85"/>
      <c r="C98" s="86"/>
      <c r="D98" s="85"/>
      <c r="E98" s="79"/>
    </row>
  </sheetData>
  <sheetProtection/>
  <mergeCells count="2">
    <mergeCell ref="B12:E12"/>
    <mergeCell ref="B13:E13"/>
  </mergeCells>
  <printOptions/>
  <pageMargins left="0.5511811023622047" right="0.6692913385826772" top="0.5511811023622047" bottom="0.5118110236220472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2014-07-09T04:29:35Z</cp:lastPrinted>
  <dcterms:created xsi:type="dcterms:W3CDTF">2008-07-10T07:01:31Z</dcterms:created>
  <dcterms:modified xsi:type="dcterms:W3CDTF">2014-07-09T11:47:32Z</dcterms:modified>
  <cp:category/>
  <cp:version/>
  <cp:contentType/>
  <cp:contentStatus/>
  <cp:revision>1</cp:revision>
</cp:coreProperties>
</file>