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672" activeTab="2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<sst xmlns="http://schemas.openxmlformats.org/spreadsheetml/2006/main" count="767" uniqueCount="361">
  <si>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</si>
  <si>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</si>
  <si>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</si>
  <si>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</si>
  <si>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</si>
  <si>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</si>
  <si>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</si>
  <si>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</si>
  <si>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</si>
  <si>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</si>
  <si>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</si>
  <si>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</si>
  <si>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</si>
  <si>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</si>
  <si>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</si>
  <si>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</si>
  <si>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</si>
  <si>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</si>
  <si>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</si>
  <si>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</si>
  <si>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</si>
  <si>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</si>
  <si>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</si>
  <si>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</si>
  <si>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</si>
  <si>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</si>
  <si>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</si>
  <si>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</si>
  <si>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</si>
  <si>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</si>
  <si>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</si>
  <si>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</si>
  <si>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</si>
  <si>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</si>
  <si>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</si>
  <si>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</si>
  <si>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</si>
  <si>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</si>
  <si>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</si>
  <si>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</si>
  <si>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</si>
  <si>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</si>
  <si>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</si>
  <si>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</si>
  <si>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</si>
  <si>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</si>
  <si>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</si>
  <si>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</si>
  <si>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</si>
  <si>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</si>
  <si>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</si>
  <si>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</si>
  <si>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</si>
  <si>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</si>
  <si>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</si>
  <si>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</si>
  <si>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</si>
  <si>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</si>
  <si>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</si>
  <si>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</si>
  <si>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</si>
  <si>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</si>
  <si>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</si>
  <si>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</si>
  <si>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</si>
  <si>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</si>
  <si>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</si>
  <si>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</si>
  <si>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</si>
  <si>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</si>
  <si>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</si>
  <si>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</si>
  <si>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</si>
  <si>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</si>
  <si>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</si>
  <si>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</si>
  <si>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</si>
  <si>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</si>
  <si>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</si>
  <si>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</si>
  <si>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</si>
  <si>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</si>
  <si>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</si>
  <si>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</si>
  <si>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</si>
  <si>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</si>
  <si>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</si>
  <si>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</si>
  <si>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</si>
  <si>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</si>
  <si>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</si>
  <si>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</si>
  <si>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</si>
  <si>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</si>
  <si>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</si>
  <si>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</si>
  <si>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</si>
  <si>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</si>
  <si>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</si>
  <si>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</si>
  <si>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</si>
  <si>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</si>
  <si>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</si>
  <si>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</si>
  <si>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</si>
  <si>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</si>
  <si>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</si>
  <si>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</si>
  <si>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</si>
  <si>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</si>
  <si>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</si>
  <si>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</si>
  <si>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</si>
  <si>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</si>
  <si>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</si>
  <si>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</si>
  <si>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</si>
  <si>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</si>
  <si>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</si>
  <si>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</si>
  <si>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</si>
  <si>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</si>
  <si>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</si>
  <si>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</si>
  <si>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</si>
  <si>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</si>
  <si>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</si>
  <si>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</si>
  <si>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</si>
  <si>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</si>
  <si>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</si>
  <si>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</si>
  <si>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</si>
  <si>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</si>
  <si>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</si>
  <si>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</si>
  <si>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</si>
  <si>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</si>
  <si>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</si>
  <si>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</si>
  <si>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</si>
  <si>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</si>
  <si>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</si>
  <si>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</si>
  <si>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</si>
  <si>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</si>
  <si>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</si>
  <si>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</si>
  <si>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</si>
  <si>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</si>
  <si>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</si>
  <si>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</si>
  <si>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</si>
  <si>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</si>
  <si>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</si>
  <si>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</si>
  <si>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</si>
  <si>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</si>
  <si>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</si>
  <si>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</si>
  <si>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</si>
  <si>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</si>
  <si>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</si>
  <si>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</si>
  <si>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</si>
  <si>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</si>
  <si>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</si>
  <si>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</si>
  <si>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</si>
  <si>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</si>
  <si>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</si>
  <si>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</si>
  <si>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</si>
  <si>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</si>
  <si>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</si>
  <si>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</si>
  <si>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</si>
  <si>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</si>
  <si>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</si>
  <si>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</si>
  <si>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</si>
  <si>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</si>
  <si>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</si>
  <si>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</si>
  <si>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</si>
  <si>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</si>
  <si>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</si>
  <si>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</si>
  <si>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</si>
  <si>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</si>
  <si>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</si>
  <si>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</si>
  <si>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</si>
  <si>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</si>
  <si>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</si>
  <si>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</si>
  <si>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</si>
  <si>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</si>
  <si>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</si>
  <si>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</si>
  <si>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</si>
  <si>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</si>
  <si>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</si>
  <si>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</si>
  <si>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</si>
  <si>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</si>
  <si>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</si>
  <si>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</si>
  <si>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</si>
  <si>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</si>
  <si>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</si>
  <si>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</si>
  <si>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</si>
  <si>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</si>
  <si>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</si>
  <si>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</si>
  <si>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</si>
  <si>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</si>
  <si>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</si>
  <si>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</si>
  <si>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</si>
  <si>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</si>
  <si>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</si>
  <si>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</si>
  <si>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</si>
  <si>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</si>
  <si>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</si>
  <si>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>(в тыс, руб,)</t>
  </si>
  <si>
    <t>5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</si>
  <si>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</si>
  <si>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</si>
  <si>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</si>
  <si>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</si>
  <si>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</si>
  <si>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</si>
  <si>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</si>
  <si>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</si>
  <si>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</si>
  <si>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</si>
  <si>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</si>
  <si>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</si>
  <si>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</si>
  <si>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</si>
  <si>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</si>
  <si>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</si>
  <si>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</si>
  <si>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</si>
  <si>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</si>
  <si>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Имущество, составляющее паевой инвестиционный фонд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</si>
  <si>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</si>
  <si>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</si>
  <si>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</si>
  <si>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</si>
  <si>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</si>
  <si>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</si>
  <si>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</si>
  <si>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</si>
  <si>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</si>
  <si>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</si>
  <si>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</si>
  <si>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</si>
  <si>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</si>
  <si>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</si>
  <si>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</si>
  <si>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</si>
  <si>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</si>
  <si>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</si>
  <si>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21.11.2014</t>
  </si>
  <si>
    <t>24.11.2014</t>
  </si>
  <si>
    <t xml:space="preserve">ГМК Норильский никель О  рег. №1-01-40155-F         </t>
  </si>
  <si>
    <t xml:space="preserve">НК ЛУКОЙЛ О  рег. №1-01-00077-А        </t>
  </si>
  <si>
    <t>36 625 693,70</t>
  </si>
  <si>
    <t>35 718,32</t>
  </si>
  <si>
    <t>2 507,49</t>
  </si>
  <si>
    <t>2 766,40</t>
  </si>
  <si>
    <t>2 670,43</t>
  </si>
  <si>
    <t>4 259,63</t>
  </si>
  <si>
    <t>3 991,22</t>
  </si>
  <si>
    <t>3 351,58</t>
  </si>
  <si>
    <t>5 062,69</t>
  </si>
  <si>
    <t>2 775,70</t>
  </si>
  <si>
    <t>1 295,96</t>
  </si>
  <si>
    <t>37 103,47</t>
  </si>
  <si>
    <t>36 625,69</t>
  </si>
  <si>
    <r>
      <rPr>
        <u val="single"/>
        <sz val="10"/>
        <rFont val="Times New Roman"/>
        <family val="1"/>
      </rPr>
      <t xml:space="preserve">ГМК НОРИЛЬСКИЙ НИКЕЛЬ </t>
    </r>
    <r>
      <rPr>
        <sz val="10"/>
        <rFont val="Times New Roman"/>
        <family val="1"/>
      </rPr>
      <t xml:space="preserve"> О   рег. №1-01-40155-F         </t>
    </r>
  </si>
  <si>
    <t>28.01.2015</t>
  </si>
  <si>
    <t>29.01.2015</t>
  </si>
  <si>
    <t>_________________________ Ищенко А.В.</t>
  </si>
  <si>
    <t>_______________________  Ищенко А.В.</t>
  </si>
  <si>
    <t>А.В. Ищенко</t>
  </si>
  <si>
    <t>02.06.2015</t>
  </si>
  <si>
    <t>05.06.2015</t>
  </si>
  <si>
    <t>Главный бухгалтер</t>
  </si>
  <si>
    <t>_________________________  Стародубцева О.Ю.</t>
  </si>
  <si>
    <t>______________________  Стародубцева О.Ю.</t>
  </si>
  <si>
    <t>О.Ю. Стародубцева</t>
  </si>
  <si>
    <t>_____________________ Стародубцева О.Ю.</t>
  </si>
  <si>
    <t>Акция обыкновенная, ОАО  АФК "СИСТЕМА", рег. номер 1-05-01669-A</t>
  </si>
  <si>
    <t>Акция обыкновенная, ПАО "ЛУКОЙЛ", рег. номер 1-01-00077-A</t>
  </si>
  <si>
    <t>Акция обыкновенная, ПАО "МАГНИТ", рег. номер 1-01-60525-P</t>
  </si>
  <si>
    <t>Акция обыкновенная, ОАО "ММК", рег. номер 1-03-00078-A</t>
  </si>
  <si>
    <t>Акция обыкновенная, ПАО "МТС", рег. номер 1-01-04715-A</t>
  </si>
  <si>
    <t>Акция обыкновенная, ПАО "ГМК "НОРИЛЬСКИЙ НИКЕЛЬ", рег. номер 1-01-40155-F</t>
  </si>
  <si>
    <t>Акция обыкновенная, ПАО СБЕРБАНК, рег. номер 10301481B</t>
  </si>
  <si>
    <t>Акция обыкновенная, ОАО "Э.ОН РОССИЯ", рег. номер 1-02-65104-D</t>
  </si>
  <si>
    <t>Акция обыкновенная, ПАО МОСКОВСКАЯ БИРЖА, рег. номер 1-05-08443-H</t>
  </si>
  <si>
    <t>__________________Стародубцева О.Ю.</t>
  </si>
  <si>
    <t>ПАО "ПРОМСВЯЗЬБАНК" расчетный счет: 40701810210120016111</t>
  </si>
  <si>
    <t xml:space="preserve">ОАО "Промсвязьбанк" </t>
  </si>
  <si>
    <t xml:space="preserve">Сбербанк России О(003) рег. №10301481В   </t>
  </si>
  <si>
    <t>26.10.2015</t>
  </si>
  <si>
    <t>27.10.2015</t>
  </si>
  <si>
    <t>Yandex N V (001) рег. № NL0009805522</t>
  </si>
  <si>
    <t>28.10.2015</t>
  </si>
  <si>
    <t>Акция обыкновенная, ПАО АНК "БАШНЕФТЬ", рег. номер 1-01-00013-A</t>
  </si>
  <si>
    <t>Лицензия ФКЦБ России № 21-000-1-00096 от 20.12.2002. Местоположение УК: 123242, Москва г, Капранова пер, дом № 3, стр.2</t>
  </si>
  <si>
    <t>Местоположение УК: 123242, Москва г, Капранова пер, дом № 3, стр.2</t>
  </si>
  <si>
    <t>Лицензия ФКЦБ России № 21-000-1-00096 от 20.12.2002. Местоположение УК:  123242, Москва г, Капранова пер, дом № 3, стр.2</t>
  </si>
  <si>
    <t>Лицензия ФКЦБ России № 21-000-1-00096 от 20.12.2002, Место нахождения управляющей компании:  123242, Москва г, Капранова пер, дом № 3, стр.2</t>
  </si>
  <si>
    <t>31 044 220,76</t>
  </si>
  <si>
    <t>22 168 181,53</t>
  </si>
  <si>
    <t>10 449 718,47</t>
  </si>
  <si>
    <t>55 951 451,40</t>
  </si>
  <si>
    <t>на 31.12.2015г.</t>
  </si>
  <si>
    <t>о владельцах инвестиционных паев паевого инвестиционного фонда 31.12.2015</t>
  </si>
  <si>
    <t>Дата определения стоимости чистых активов 31.12.2015 (по состоянию на 23:59 МСК)</t>
  </si>
  <si>
    <t>Сумма (оценочная стоимость) на 31.12.2015 (указывается текущая дата составления справки)</t>
  </si>
  <si>
    <t>Сумма (оценочная стоимость) на 30.12.2015 (указывается предыдущая дата составления справки)</t>
  </si>
  <si>
    <t>27 463.39</t>
  </si>
  <si>
    <t>2 463.39</t>
  </si>
  <si>
    <t>40 315 869.80</t>
  </si>
  <si>
    <t>16 278 872.68</t>
  </si>
  <si>
    <t>56 622 205.87</t>
  </si>
  <si>
    <t>56 597 205.87</t>
  </si>
  <si>
    <t>235 325.49</t>
  </si>
  <si>
    <t>60 903.16</t>
  </si>
  <si>
    <t>435 428.98</t>
  </si>
  <si>
    <t>599 966.22</t>
  </si>
  <si>
    <t>670 754.47</t>
  </si>
  <si>
    <t>660 869.38</t>
  </si>
  <si>
    <t>55 951 451.40</t>
  </si>
  <si>
    <t>55 936 336.49</t>
  </si>
  <si>
    <t>3 564.22</t>
  </si>
  <si>
    <t>3 564.82</t>
  </si>
  <si>
    <t>Справка о несоблюдении требований к составу и структуре активов на 31.12.2015г.</t>
  </si>
  <si>
    <t>о приросте (об уменьшении) стоимости имущества на  31.12.2015г.</t>
  </si>
  <si>
    <t>40 315,87</t>
  </si>
  <si>
    <t>Акция обыкновенная, Публичное акционерное общество "Аэрофлот – российские авиалинии", рег. номер 1-01-00010-А</t>
  </si>
  <si>
    <t>3 360,39</t>
  </si>
  <si>
    <t>4 394,14</t>
  </si>
  <si>
    <t>4 658,03</t>
  </si>
  <si>
    <t>7 761,12</t>
  </si>
  <si>
    <t>7 751,19</t>
  </si>
  <si>
    <t>3 964,13</t>
  </si>
  <si>
    <t>16 278,87</t>
  </si>
  <si>
    <t>56 622,21</t>
  </si>
  <si>
    <t>55 951,45</t>
  </si>
  <si>
    <t>составляющего паевой инвестиционный фонд на 31.12.2015г.</t>
  </si>
  <si>
    <t>Акция обыкновенная, ОАО "НК "РОСНЕФТЬ", рег. номер 1-02-00122-A</t>
  </si>
  <si>
    <t>Акция привилегированная, ПАО "ТАТНЕФТЬ" ИМ. В.Д. ШАШИНА, рег. номер 2-03-00161-A</t>
  </si>
  <si>
    <t xml:space="preserve"> о стоимости активов на 31.12.2015г.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</si>
</sst>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000"/>
    <numFmt numFmtId="174" formatCode="0.0"/>
    <numFmt numFmtId="175" formatCode="0.000"/>
    <numFmt numFmtId="176" formatCode="#,##0.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d\ mmmm\ yyyy\ &quot;г.&quot;"/>
    <numFmt numFmtId="183" formatCode="0.000000"/>
    <numFmt numFmtId="184" formatCode="0.00;[Red]\-0.00"/>
    <numFmt numFmtId="185" formatCode="0.0;[Red]\-0.0"/>
    <numFmt numFmtId="186" formatCode="#,##0.00_ ;\-#,##0.00\ "/>
    <numFmt numFmtId="187" formatCode="#,##0.00&quot;р.&quot;"/>
    <numFmt numFmtId="188" formatCode="#,##0_ ;\-#,##0\ "/>
    <numFmt numFmtId="189" formatCode="#,##0.0_ ;\-#,##0.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"/>
    <numFmt numFmtId="195" formatCode="#,##0.000"/>
    <numFmt numFmtId="196" formatCode="#,##0.0000"/>
    <numFmt numFmtId="197" formatCode="#,##0.000000"/>
    <numFmt numFmtId="198" formatCode="#,##0.0000000"/>
    <numFmt numFmtId="199" formatCode="#,##0.00_р_."/>
  </numFmts>
  <fonts count="57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u val="single"/>
      <sz val="10"/>
      <name val="Times New Roman"/>
      <family val="1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3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Border="1">
      <alignment/>
      <protection/>
    </xf>
    <xf numFmtId="0" fontId="11" fillId="0" borderId="0" xfId="56" applyFont="1">
      <alignment/>
      <protection/>
    </xf>
    <xf numFmtId="0" fontId="9" fillId="0" borderId="0" xfId="56" applyFont="1" applyBorder="1" applyAlignment="1">
      <alignment horizontal="center"/>
      <protection/>
    </xf>
    <xf numFmtId="49" fontId="9" fillId="0" borderId="0" xfId="56" applyNumberFormat="1" applyFont="1" applyBorder="1" applyAlignment="1">
      <alignment horizontal="center"/>
      <protection/>
    </xf>
    <xf numFmtId="0" fontId="9" fillId="0" borderId="0" xfId="56" applyFont="1" applyBorder="1" applyAlignment="1">
      <alignment horizontal="left" wrapText="1"/>
      <protection/>
    </xf>
    <xf numFmtId="0" fontId="7" fillId="0" borderId="0" xfId="56" applyFont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Font="1" applyAlignment="1">
      <alignment wrapText="1"/>
      <protection/>
    </xf>
    <xf numFmtId="0" fontId="7" fillId="0" borderId="0" xfId="56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72" fontId="13" fillId="0" borderId="11" xfId="0" applyNumberFormat="1" applyFont="1" applyBorder="1" applyAlignment="1">
      <alignment horizontal="center" vertical="top"/>
    </xf>
    <xf numFmtId="172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176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0" fontId="0" fillId="0" borderId="11" xfId="57" applyNumberFormat="1" applyFont="1" applyBorder="1" applyAlignment="1">
      <alignment horizontal="left" vertical="top"/>
      <protection/>
    </xf>
    <xf numFmtId="1" fontId="0" fillId="0" borderId="11" xfId="57" applyNumberFormat="1" applyFont="1" applyBorder="1" applyAlignment="1">
      <alignment horizontal="center" vertical="top"/>
      <protection/>
    </xf>
    <xf numFmtId="0" fontId="0" fillId="0" borderId="12" xfId="57" applyFont="1" applyBorder="1" applyAlignment="1">
      <alignment horizontal="left"/>
      <protection/>
    </xf>
    <xf numFmtId="0" fontId="0" fillId="0" borderId="12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wrapText="1"/>
      <protection/>
    </xf>
    <xf numFmtId="0" fontId="0" fillId="0" borderId="12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left" wrapText="1" indent="1"/>
      <protection/>
    </xf>
    <xf numFmtId="0" fontId="0" fillId="0" borderId="12" xfId="57" applyFont="1" applyBorder="1" applyAlignment="1">
      <alignment horizontal="left" indent="1"/>
      <protection/>
    </xf>
    <xf numFmtId="0" fontId="0" fillId="0" borderId="10" xfId="57" applyNumberFormat="1" applyFont="1" applyBorder="1" applyAlignment="1">
      <alignment horizontal="left" wrapText="1" indent="2"/>
      <protection/>
    </xf>
    <xf numFmtId="0" fontId="0" fillId="0" borderId="10" xfId="57" applyNumberFormat="1" applyFont="1" applyBorder="1" applyAlignment="1">
      <alignment horizontal="left" wrapText="1" indent="1"/>
      <protection/>
    </xf>
    <xf numFmtId="0" fontId="0" fillId="0" borderId="10" xfId="57" applyNumberFormat="1" applyFont="1" applyBorder="1" applyAlignment="1">
      <alignment horizontal="left" wrapText="1"/>
      <protection/>
    </xf>
    <xf numFmtId="0" fontId="0" fillId="0" borderId="0" xfId="58">
      <alignment/>
      <protection/>
    </xf>
    <xf numFmtId="0" fontId="0" fillId="0" borderId="10" xfId="58" applyFont="1" applyBorder="1" applyAlignment="1">
      <alignment horizontal="left"/>
      <protection/>
    </xf>
    <xf numFmtId="0" fontId="0" fillId="0" borderId="10" xfId="53" applyNumberFormat="1" applyFont="1" applyBorder="1" applyAlignment="1">
      <alignment horizontal="center" vertical="top"/>
      <protection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10" xfId="53" applyFont="1" applyBorder="1" applyAlignment="1">
      <alignment horizontal="left"/>
      <protection/>
    </xf>
    <xf numFmtId="2" fontId="0" fillId="0" borderId="10" xfId="57" applyNumberFormat="1" applyFont="1" applyBorder="1" applyAlignment="1">
      <alignment horizontal="right" vertical="center"/>
      <protection/>
    </xf>
    <xf numFmtId="0" fontId="0" fillId="0" borderId="0" xfId="58" applyNumberFormat="1" applyAlignment="1">
      <alignment horizontal="right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1" fontId="18" fillId="0" borderId="10" xfId="58" applyNumberFormat="1" applyFont="1" applyBorder="1" applyAlignment="1">
      <alignment horizontal="center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right" vertical="center"/>
      <protection/>
    </xf>
    <xf numFmtId="0" fontId="4" fillId="0" borderId="11" xfId="58" applyNumberFormat="1" applyFont="1" applyBorder="1" applyAlignment="1">
      <alignment horizontal="right" vertical="center"/>
      <protection/>
    </xf>
    <xf numFmtId="176" fontId="0" fillId="0" borderId="10" xfId="58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2" fontId="0" fillId="0" borderId="11" xfId="57" applyNumberFormat="1" applyFont="1" applyBorder="1" applyAlignment="1">
      <alignment horizontal="right" vertical="center"/>
      <protection/>
    </xf>
    <xf numFmtId="0" fontId="0" fillId="0" borderId="11" xfId="57" applyNumberFormat="1" applyFont="1" applyBorder="1" applyAlignment="1">
      <alignment horizontal="left" vertical="center" indent="1"/>
      <protection/>
    </xf>
    <xf numFmtId="0" fontId="19" fillId="0" borderId="10" xfId="57" applyNumberFormat="1" applyFont="1" applyBorder="1" applyAlignment="1">
      <alignment horizontal="left" wrapText="1"/>
      <protection/>
    </xf>
    <xf numFmtId="0" fontId="0" fillId="0" borderId="11" xfId="57" applyNumberFormat="1" applyFont="1" applyBorder="1" applyAlignment="1">
      <alignment horizontal="right" vertical="center"/>
      <protection/>
    </xf>
    <xf numFmtId="4" fontId="0" fillId="0" borderId="11" xfId="57" applyNumberFormat="1" applyFont="1" applyBorder="1" applyAlignment="1">
      <alignment horizontal="right" vertical="center"/>
      <protection/>
    </xf>
    <xf numFmtId="0" fontId="0" fillId="0" borderId="13" xfId="57" applyNumberFormat="1" applyFont="1" applyBorder="1" applyAlignment="1">
      <alignment horizontal="right" vertical="center"/>
      <protection/>
    </xf>
    <xf numFmtId="0" fontId="19" fillId="0" borderId="10" xfId="57" applyNumberFormat="1" applyFont="1" applyBorder="1" applyAlignment="1">
      <alignment horizontal="left" wrapText="1" indent="3"/>
      <protection/>
    </xf>
    <xf numFmtId="0" fontId="0" fillId="0" borderId="10" xfId="57" applyNumberFormat="1" applyFont="1" applyBorder="1" applyAlignment="1">
      <alignment horizontal="left" vertical="center" indent="1"/>
      <protection/>
    </xf>
    <xf numFmtId="0" fontId="4" fillId="0" borderId="10" xfId="57" applyNumberFormat="1" applyFont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center" vertical="top"/>
      <protection/>
    </xf>
    <xf numFmtId="4" fontId="4" fillId="0" borderId="10" xfId="57" applyNumberFormat="1" applyFont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left" vertical="center" indent="1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left" vertical="top"/>
      <protection/>
    </xf>
    <xf numFmtId="172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2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72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20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5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5" fillId="0" borderId="11" xfId="53" applyNumberFormat="1" applyFont="1" applyBorder="1" applyAlignment="1">
      <alignment horizontal="right" vertical="center"/>
      <protection/>
    </xf>
    <xf numFmtId="0" fontId="15" fillId="0" borderId="10" xfId="53" applyNumberFormat="1" applyFont="1" applyBorder="1" applyAlignment="1">
      <alignment horizontal="right" vertical="center"/>
      <protection/>
    </xf>
    <xf numFmtId="173" fontId="0" fillId="0" borderId="11" xfId="57" applyNumberFormat="1" applyFont="1" applyBorder="1" applyAlignment="1">
      <alignment horizontal="right" vertical="center"/>
      <protection/>
    </xf>
    <xf numFmtId="186" fontId="13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8" applyNumberFormat="1" applyFont="1" applyBorder="1" applyAlignment="1">
      <alignment horizontal="left" wrapText="1"/>
      <protection/>
    </xf>
    <xf numFmtId="1" fontId="5" fillId="0" borderId="10" xfId="58" applyNumberFormat="1" applyFont="1" applyBorder="1" applyAlignment="1">
      <alignment horizontal="center" vertical="top"/>
      <protection/>
    </xf>
    <xf numFmtId="0" fontId="4" fillId="0" borderId="10" xfId="58" applyNumberFormat="1" applyFont="1" applyBorder="1" applyAlignment="1">
      <alignment horizontal="left" wrapText="1"/>
      <protection/>
    </xf>
    <xf numFmtId="0" fontId="4" fillId="0" borderId="10" xfId="58" applyFont="1" applyBorder="1" applyAlignment="1">
      <alignment horizontal="left"/>
      <protection/>
    </xf>
    <xf numFmtId="0" fontId="5" fillId="0" borderId="10" xfId="58" applyNumberFormat="1" applyFont="1" applyBorder="1" applyAlignment="1">
      <alignment horizontal="center" vertical="top"/>
      <protection/>
    </xf>
    <xf numFmtId="0" fontId="0" fillId="0" borderId="11" xfId="58" applyNumberFormat="1" applyFont="1" applyBorder="1" applyAlignment="1">
      <alignment horizontal="left" wrapText="1"/>
      <protection/>
    </xf>
    <xf numFmtId="1" fontId="5" fillId="0" borderId="11" xfId="58" applyNumberFormat="1" applyFont="1" applyBorder="1" applyAlignment="1">
      <alignment horizontal="center" vertical="top"/>
      <protection/>
    </xf>
    <xf numFmtId="172" fontId="5" fillId="0" borderId="10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0" fontId="0" fillId="0" borderId="11" xfId="58" applyNumberFormat="1" applyFont="1" applyBorder="1" applyAlignment="1">
      <alignment horizontal="left" vertical="top"/>
      <protection/>
    </xf>
    <xf numFmtId="172" fontId="5" fillId="0" borderId="11" xfId="58" applyNumberFormat="1" applyFont="1" applyBorder="1" applyAlignment="1">
      <alignment horizontal="center" vertical="top"/>
      <protection/>
    </xf>
    <xf numFmtId="0" fontId="15" fillId="0" borderId="0" xfId="58" applyNumberFormat="1" applyFont="1" applyAlignment="1">
      <alignment horizontal="center" wrapText="1"/>
      <protection/>
    </xf>
    <xf numFmtId="0" fontId="4" fillId="0" borderId="11" xfId="58" applyNumberFormat="1" applyFont="1" applyBorder="1" applyAlignment="1">
      <alignment horizontal="center" vertical="center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1" fontId="18" fillId="0" borderId="10" xfId="58" applyNumberFormat="1" applyFont="1" applyBorder="1" applyAlignment="1">
      <alignment horizontal="center" vertical="center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4" xfId="56" applyFont="1" applyBorder="1" applyAlignment="1">
      <alignment horizontal="center"/>
      <protection/>
    </xf>
    <xf numFmtId="0" fontId="9" fillId="0" borderId="15" xfId="56" applyFont="1" applyBorder="1" applyAlignment="1">
      <alignment horizontal="center"/>
      <protection/>
    </xf>
    <xf numFmtId="0" fontId="9" fillId="0" borderId="16" xfId="56" applyFont="1" applyBorder="1" applyAlignment="1">
      <alignment horizontal="center"/>
      <protection/>
    </xf>
    <xf numFmtId="0" fontId="11" fillId="0" borderId="14" xfId="56" applyFont="1" applyBorder="1" applyAlignment="1">
      <alignment horizontal="center" vertical="top" wrapText="1"/>
      <protection/>
    </xf>
    <xf numFmtId="0" fontId="11" fillId="0" borderId="15" xfId="56" applyFont="1" applyBorder="1" applyAlignment="1">
      <alignment horizontal="center" vertical="top" wrapText="1"/>
      <protection/>
    </xf>
    <xf numFmtId="0" fontId="11" fillId="0" borderId="16" xfId="56" applyFont="1" applyBorder="1" applyAlignment="1">
      <alignment horizontal="center" vertical="top" wrapText="1"/>
      <protection/>
    </xf>
    <xf numFmtId="10" fontId="14" fillId="0" borderId="14" xfId="56" applyNumberFormat="1" applyFont="1" applyBorder="1" applyAlignment="1">
      <alignment horizontal="center"/>
      <protection/>
    </xf>
    <xf numFmtId="10" fontId="14" fillId="0" borderId="15" xfId="56" applyNumberFormat="1" applyFont="1" applyBorder="1" applyAlignment="1">
      <alignment horizontal="center"/>
      <protection/>
    </xf>
    <xf numFmtId="10" fontId="14" fillId="0" borderId="16" xfId="56" applyNumberFormat="1" applyFont="1" applyBorder="1" applyAlignment="1">
      <alignment horizontal="center"/>
      <protection/>
    </xf>
    <xf numFmtId="0" fontId="7" fillId="0" borderId="14" xfId="56" applyFont="1" applyBorder="1" applyAlignment="1">
      <alignment horizontal="left" wrapText="1"/>
      <protection/>
    </xf>
    <xf numFmtId="0" fontId="7" fillId="0" borderId="15" xfId="56" applyFont="1" applyBorder="1" applyAlignment="1">
      <alignment horizontal="left" wrapText="1"/>
      <protection/>
    </xf>
    <xf numFmtId="0" fontId="7" fillId="0" borderId="16" xfId="56" applyFont="1" applyBorder="1" applyAlignment="1">
      <alignment horizontal="left" wrapText="1"/>
      <protection/>
    </xf>
    <xf numFmtId="49" fontId="14" fillId="0" borderId="14" xfId="56" applyNumberFormat="1" applyFont="1" applyBorder="1" applyAlignment="1">
      <alignment horizontal="center"/>
      <protection/>
    </xf>
    <xf numFmtId="49" fontId="14" fillId="0" borderId="15" xfId="56" applyNumberFormat="1" applyFont="1" applyBorder="1" applyAlignment="1">
      <alignment horizontal="center"/>
      <protection/>
    </xf>
    <xf numFmtId="49" fontId="14" fillId="0" borderId="16" xfId="56" applyNumberFormat="1" applyFont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 wrapText="1"/>
      <protection/>
    </xf>
    <xf numFmtId="0" fontId="9" fillId="0" borderId="14" xfId="56" applyFont="1" applyBorder="1" applyAlignment="1">
      <alignment horizontal="center" vertical="top" wrapText="1"/>
      <protection/>
    </xf>
    <xf numFmtId="0" fontId="9" fillId="0" borderId="15" xfId="56" applyFont="1" applyBorder="1" applyAlignment="1">
      <alignment horizontal="center" vertical="top" wrapText="1"/>
      <protection/>
    </xf>
    <xf numFmtId="0" fontId="9" fillId="0" borderId="16" xfId="56" applyFont="1" applyBorder="1" applyAlignment="1">
      <alignment horizontal="center" vertical="top" wrapText="1"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10" fontId="9" fillId="0" borderId="14" xfId="56" applyNumberFormat="1" applyFont="1" applyBorder="1" applyAlignment="1">
      <alignment horizontal="center"/>
      <protection/>
    </xf>
    <xf numFmtId="10" fontId="9" fillId="0" borderId="15" xfId="56" applyNumberFormat="1" applyFont="1" applyBorder="1" applyAlignment="1">
      <alignment horizontal="center"/>
      <protection/>
    </xf>
    <xf numFmtId="10" fontId="9" fillId="0" borderId="16" xfId="56" applyNumberFormat="1" applyFont="1" applyBorder="1" applyAlignment="1">
      <alignment horizontal="center"/>
      <protection/>
    </xf>
    <xf numFmtId="49" fontId="9" fillId="0" borderId="14" xfId="56" applyNumberFormat="1" applyFont="1" applyBorder="1" applyAlignment="1">
      <alignment horizontal="center"/>
      <protection/>
    </xf>
    <xf numFmtId="49" fontId="9" fillId="0" borderId="15" xfId="56" applyNumberFormat="1" applyFont="1" applyBorder="1" applyAlignment="1">
      <alignment horizontal="center"/>
      <protection/>
    </xf>
    <xf numFmtId="49" fontId="9" fillId="0" borderId="16" xfId="56" applyNumberFormat="1" applyFont="1" applyBorder="1" applyAlignment="1">
      <alignment horizontal="center"/>
      <protection/>
    </xf>
    <xf numFmtId="0" fontId="9" fillId="0" borderId="17" xfId="56" applyFont="1" applyBorder="1" applyAlignment="1">
      <alignment horizontal="center"/>
      <protection/>
    </xf>
    <xf numFmtId="0" fontId="9" fillId="0" borderId="17" xfId="56" applyFont="1" applyBorder="1" applyAlignment="1">
      <alignment horizontal="center" wrapText="1"/>
      <protection/>
    </xf>
    <xf numFmtId="0" fontId="7" fillId="0" borderId="14" xfId="56" applyFont="1" applyBorder="1" applyAlignment="1">
      <alignment horizontal="center" wrapText="1"/>
      <protection/>
    </xf>
    <xf numFmtId="0" fontId="7" fillId="0" borderId="15" xfId="56" applyFont="1" applyBorder="1" applyAlignment="1">
      <alignment horizontal="center" wrapText="1"/>
      <protection/>
    </xf>
    <xf numFmtId="0" fontId="7" fillId="0" borderId="16" xfId="56" applyFont="1" applyBorder="1" applyAlignment="1">
      <alignment horizontal="center" wrapText="1"/>
      <protection/>
    </xf>
    <xf numFmtId="4" fontId="9" fillId="0" borderId="17" xfId="56" applyNumberFormat="1" applyFont="1" applyBorder="1" applyAlignment="1">
      <alignment horizontal="center" wrapText="1"/>
      <protection/>
    </xf>
    <xf numFmtId="0" fontId="7" fillId="0" borderId="18" xfId="56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Изменение" xfId="54"/>
    <cellStyle name="Обычный_Изменение_1" xfId="55"/>
    <cellStyle name="Обычный_Справка о несоблюдении" xfId="56"/>
    <cellStyle name="Обычный_ССА" xfId="57"/>
    <cellStyle name="Обычный_СЧ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31">
      <selection activeCell="G19" sqref="G19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182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5" t="s">
        <v>136</v>
      </c>
      <c r="C8" s="175"/>
      <c r="D8" s="175"/>
      <c r="E8" s="175"/>
    </row>
    <row r="9" spans="2:5" s="4" customFormat="1" ht="12" customHeight="1">
      <c r="B9" s="176" t="s">
        <v>324</v>
      </c>
      <c r="C9" s="176"/>
      <c r="D9" s="176"/>
      <c r="E9" s="176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77" t="s">
        <v>315</v>
      </c>
      <c r="C12" s="178"/>
      <c r="D12" s="178"/>
      <c r="E12" s="178"/>
    </row>
    <row r="13" spans="2:5" ht="11.25" customHeight="1">
      <c r="B13" s="177" t="s">
        <v>246</v>
      </c>
      <c r="C13" s="178"/>
      <c r="D13" s="178"/>
      <c r="E13" s="178"/>
    </row>
    <row r="15" spans="2:5" ht="36.75" customHeight="1">
      <c r="B15" s="30" t="s">
        <v>53</v>
      </c>
      <c r="C15" s="16" t="s">
        <v>140</v>
      </c>
      <c r="D15" s="16" t="s">
        <v>183</v>
      </c>
      <c r="E15" s="16" t="s">
        <v>184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2" t="s">
        <v>185</v>
      </c>
      <c r="C17" s="70">
        <v>100</v>
      </c>
      <c r="D17" s="72">
        <f>D19+D20+D21+D22+D23</f>
        <v>13395.22107</v>
      </c>
      <c r="E17" s="72">
        <f>E19+E20+E21+E23</f>
        <v>15698.105899999999</v>
      </c>
    </row>
    <row r="18" spans="2:5" ht="14.25" customHeight="1">
      <c r="B18" s="63" t="s">
        <v>186</v>
      </c>
      <c r="C18" s="73"/>
      <c r="D18" s="74"/>
      <c r="E18" s="74"/>
    </row>
    <row r="19" spans="2:5" ht="32.25" customHeight="1">
      <c r="B19" s="63" t="s">
        <v>187</v>
      </c>
      <c r="C19" s="69">
        <v>110</v>
      </c>
      <c r="D19" s="72">
        <v>12994.52431</v>
      </c>
      <c r="E19" s="72">
        <v>15297.40914</v>
      </c>
    </row>
    <row r="20" spans="2:5" ht="54.75" customHeight="1">
      <c r="B20" s="63" t="s">
        <v>188</v>
      </c>
      <c r="C20" s="69">
        <v>120</v>
      </c>
      <c r="D20" s="72">
        <v>16.11161</v>
      </c>
      <c r="E20" s="72">
        <v>16.11161</v>
      </c>
    </row>
    <row r="21" spans="2:5" ht="26.25" customHeight="1">
      <c r="B21" s="63" t="s">
        <v>189</v>
      </c>
      <c r="C21" s="69">
        <v>130</v>
      </c>
      <c r="D21" s="72">
        <v>15.09001</v>
      </c>
      <c r="E21" s="96">
        <v>15.09001</v>
      </c>
    </row>
    <row r="22" spans="2:5" ht="57" customHeight="1">
      <c r="B22" s="63" t="s">
        <v>190</v>
      </c>
      <c r="C22" s="69">
        <v>140</v>
      </c>
      <c r="D22" s="72">
        <v>0</v>
      </c>
      <c r="E22" s="72">
        <v>0</v>
      </c>
    </row>
    <row r="23" spans="2:5" ht="21.75" customHeight="1">
      <c r="B23" s="63" t="s">
        <v>191</v>
      </c>
      <c r="C23" s="69">
        <v>150</v>
      </c>
      <c r="D23" s="72">
        <v>369.49514</v>
      </c>
      <c r="E23" s="72">
        <v>369.49514</v>
      </c>
    </row>
    <row r="24" spans="2:5" ht="41.25" customHeight="1">
      <c r="B24" s="63" t="s">
        <v>192</v>
      </c>
      <c r="C24" s="69">
        <v>200</v>
      </c>
      <c r="D24" s="98">
        <f>D26+D27+D28+D29+D30</f>
        <v>684</v>
      </c>
      <c r="E24" s="74">
        <f>E26+E27+E28+E29+E30</f>
        <v>762</v>
      </c>
    </row>
    <row r="25" spans="2:5" ht="11.25" customHeight="1">
      <c r="B25" s="63" t="s">
        <v>186</v>
      </c>
      <c r="C25" s="73"/>
      <c r="D25" s="98"/>
      <c r="E25" s="74"/>
    </row>
    <row r="26" spans="2:5" ht="24" customHeight="1">
      <c r="B26" s="63" t="s">
        <v>193</v>
      </c>
      <c r="C26" s="69">
        <v>210</v>
      </c>
      <c r="D26" s="98">
        <v>678</v>
      </c>
      <c r="E26" s="74">
        <v>756</v>
      </c>
    </row>
    <row r="27" spans="2:5" ht="52.5" customHeight="1">
      <c r="B27" s="63" t="s">
        <v>194</v>
      </c>
      <c r="C27" s="69">
        <v>220</v>
      </c>
      <c r="D27" s="98">
        <v>2</v>
      </c>
      <c r="E27" s="74">
        <v>2</v>
      </c>
    </row>
    <row r="28" spans="2:5" ht="28.5" customHeight="1">
      <c r="B28" s="63" t="s">
        <v>195</v>
      </c>
      <c r="C28" s="69">
        <v>230</v>
      </c>
      <c r="D28" s="98">
        <v>3</v>
      </c>
      <c r="E28" s="74">
        <v>3</v>
      </c>
    </row>
    <row r="29" spans="2:5" ht="48" customHeight="1">
      <c r="B29" s="63" t="s">
        <v>196</v>
      </c>
      <c r="C29" s="69">
        <v>240</v>
      </c>
      <c r="D29" s="98">
        <v>0</v>
      </c>
      <c r="E29" s="74">
        <v>0</v>
      </c>
    </row>
    <row r="30" spans="2:5" ht="19.5" customHeight="1">
      <c r="B30" s="63" t="s">
        <v>197</v>
      </c>
      <c r="C30" s="69">
        <v>250</v>
      </c>
      <c r="D30" s="98">
        <v>1</v>
      </c>
      <c r="E30" s="74">
        <v>1</v>
      </c>
    </row>
    <row r="33" ht="11.25">
      <c r="B33" s="18"/>
    </row>
    <row r="34" spans="2:5" ht="17.25" customHeight="1">
      <c r="B34" s="81" t="s">
        <v>50</v>
      </c>
      <c r="C34" s="82" t="s">
        <v>287</v>
      </c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3"/>
      <c r="C37" s="84"/>
      <c r="D37" s="83"/>
      <c r="E37" s="83"/>
    </row>
    <row r="38" spans="2:5" ht="12">
      <c r="B38" s="81" t="s">
        <v>292</v>
      </c>
      <c r="C38" s="82" t="s">
        <v>296</v>
      </c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3"/>
      <c r="C41" s="84"/>
      <c r="D41" s="83"/>
      <c r="E41" s="83"/>
    </row>
    <row r="42" spans="2:5" ht="12">
      <c r="B42" s="81" t="s">
        <v>229</v>
      </c>
      <c r="C42" s="82" t="s">
        <v>230</v>
      </c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  <row r="45" spans="2:5" ht="12">
      <c r="B45" s="83"/>
      <c r="C45" s="84"/>
      <c r="D45" s="83"/>
      <c r="E45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J52" sqref="J52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28" style="1" customWidth="1"/>
  </cols>
  <sheetData>
    <row r="1" spans="2:7" ht="10.5" customHeight="1">
      <c r="B1" s="10" t="s">
        <v>150</v>
      </c>
      <c r="G1"/>
    </row>
    <row r="2" ht="12">
      <c r="B2" s="10" t="s">
        <v>151</v>
      </c>
    </row>
    <row r="3" ht="12">
      <c r="B3" s="10" t="s">
        <v>152</v>
      </c>
    </row>
    <row r="4" spans="1:7" ht="27" customHeight="1">
      <c r="A4" s="176" t="s">
        <v>226</v>
      </c>
      <c r="B4" s="176"/>
      <c r="C4" s="176"/>
      <c r="D4" s="176"/>
      <c r="E4" s="176"/>
      <c r="F4" s="176"/>
      <c r="G4"/>
    </row>
    <row r="5" spans="2:3" s="13" customFormat="1" ht="36.75" customHeight="1">
      <c r="B5" s="178" t="s">
        <v>9</v>
      </c>
      <c r="C5" s="178"/>
    </row>
    <row r="6" spans="2:7" ht="30" customHeight="1">
      <c r="B6" s="195" t="s">
        <v>87</v>
      </c>
      <c r="C6" s="195"/>
      <c r="D6" s="195"/>
      <c r="E6" s="195"/>
      <c r="F6" s="195"/>
      <c r="G6"/>
    </row>
    <row r="7" spans="2:6" s="13" customFormat="1" ht="14.25" customHeight="1">
      <c r="B7" s="177" t="s">
        <v>316</v>
      </c>
      <c r="C7" s="178"/>
      <c r="D7" s="178"/>
      <c r="E7" s="178"/>
      <c r="F7" s="178"/>
    </row>
    <row r="8" spans="2:6" s="13" customFormat="1" ht="9" customHeight="1">
      <c r="B8" s="178" t="s">
        <v>219</v>
      </c>
      <c r="C8" s="178"/>
      <c r="D8" s="178"/>
      <c r="E8" s="178"/>
      <c r="F8" s="178"/>
    </row>
    <row r="9" spans="2:7" ht="11.25" customHeight="1">
      <c r="B9" s="190" t="s">
        <v>325</v>
      </c>
      <c r="C9" s="190"/>
      <c r="D9" s="190"/>
      <c r="E9" s="190"/>
      <c r="F9" s="190"/>
      <c r="G9" s="190"/>
    </row>
    <row r="10" spans="2:7" ht="17.25" customHeight="1">
      <c r="B10" s="115"/>
      <c r="C10" s="115"/>
      <c r="D10" s="115"/>
      <c r="E10" s="115"/>
      <c r="F10" s="115"/>
      <c r="G10" s="129" t="s">
        <v>254</v>
      </c>
    </row>
    <row r="11" spans="2:7" ht="94.5" customHeight="1">
      <c r="B11" s="191" t="s">
        <v>153</v>
      </c>
      <c r="C11" s="191"/>
      <c r="D11" s="192" t="s">
        <v>12</v>
      </c>
      <c r="E11" s="192"/>
      <c r="F11" s="130" t="s">
        <v>326</v>
      </c>
      <c r="G11" s="130" t="s">
        <v>327</v>
      </c>
    </row>
    <row r="12" spans="2:7" ht="18" customHeight="1">
      <c r="B12" s="193">
        <v>1</v>
      </c>
      <c r="C12" s="193"/>
      <c r="D12" s="193">
        <v>2</v>
      </c>
      <c r="E12" s="193"/>
      <c r="F12" s="131">
        <v>3</v>
      </c>
      <c r="G12" s="131">
        <v>4</v>
      </c>
    </row>
    <row r="13" spans="2:7" ht="11.25">
      <c r="B13" s="182" t="s">
        <v>154</v>
      </c>
      <c r="C13" s="182"/>
      <c r="D13" s="194"/>
      <c r="E13" s="194"/>
      <c r="F13" s="116"/>
      <c r="G13" s="116"/>
    </row>
    <row r="14" spans="2:7" ht="9.75" customHeight="1">
      <c r="B14" s="188" t="s">
        <v>255</v>
      </c>
      <c r="C14" s="188"/>
      <c r="D14" s="189">
        <v>10</v>
      </c>
      <c r="E14" s="189"/>
      <c r="F14" s="132" t="s">
        <v>328</v>
      </c>
      <c r="G14" s="132" t="s">
        <v>329</v>
      </c>
    </row>
    <row r="15" spans="2:7" ht="9" customHeight="1">
      <c r="B15" s="187" t="s">
        <v>16</v>
      </c>
      <c r="C15" s="187"/>
      <c r="D15" s="186">
        <v>11</v>
      </c>
      <c r="E15" s="186"/>
      <c r="F15" s="133" t="s">
        <v>328</v>
      </c>
      <c r="G15" s="133" t="s">
        <v>329</v>
      </c>
    </row>
    <row r="16" spans="2:7" ht="11.25">
      <c r="B16" s="187" t="s">
        <v>17</v>
      </c>
      <c r="C16" s="187"/>
      <c r="D16" s="186">
        <v>12</v>
      </c>
      <c r="E16" s="186"/>
      <c r="F16" s="133" t="s">
        <v>18</v>
      </c>
      <c r="G16" s="133" t="s">
        <v>18</v>
      </c>
    </row>
    <row r="17" spans="2:7" ht="11.25">
      <c r="B17" s="188" t="s">
        <v>256</v>
      </c>
      <c r="C17" s="188"/>
      <c r="D17" s="189">
        <v>20</v>
      </c>
      <c r="E17" s="189"/>
      <c r="F17" s="132" t="s">
        <v>18</v>
      </c>
      <c r="G17" s="132" t="s">
        <v>18</v>
      </c>
    </row>
    <row r="18" spans="2:7" ht="9.75" customHeight="1">
      <c r="B18" s="187" t="s">
        <v>16</v>
      </c>
      <c r="C18" s="187"/>
      <c r="D18" s="186">
        <v>21</v>
      </c>
      <c r="E18" s="186"/>
      <c r="F18" s="133" t="s">
        <v>18</v>
      </c>
      <c r="G18" s="133" t="s">
        <v>18</v>
      </c>
    </row>
    <row r="19" spans="2:7" ht="9" customHeight="1">
      <c r="B19" s="187" t="s">
        <v>17</v>
      </c>
      <c r="C19" s="187"/>
      <c r="D19" s="186">
        <v>22</v>
      </c>
      <c r="E19" s="186"/>
      <c r="F19" s="133" t="s">
        <v>18</v>
      </c>
      <c r="G19" s="133" t="s">
        <v>18</v>
      </c>
    </row>
    <row r="20" spans="2:7" ht="11.25" customHeight="1">
      <c r="B20" s="179" t="s">
        <v>155</v>
      </c>
      <c r="C20" s="179"/>
      <c r="D20" s="186">
        <v>30</v>
      </c>
      <c r="E20" s="186"/>
      <c r="F20" s="132" t="s">
        <v>18</v>
      </c>
      <c r="G20" s="132" t="s">
        <v>18</v>
      </c>
    </row>
    <row r="21" spans="2:7" ht="11.25" customHeight="1">
      <c r="B21" s="179" t="s">
        <v>156</v>
      </c>
      <c r="C21" s="179"/>
      <c r="D21" s="186">
        <v>40</v>
      </c>
      <c r="E21" s="186"/>
      <c r="F21" s="132" t="s">
        <v>18</v>
      </c>
      <c r="G21" s="132" t="s">
        <v>18</v>
      </c>
    </row>
    <row r="22" spans="2:7" ht="11.25" customHeight="1">
      <c r="B22" s="179" t="s">
        <v>157</v>
      </c>
      <c r="C22" s="179"/>
      <c r="D22" s="186">
        <v>50</v>
      </c>
      <c r="E22" s="186"/>
      <c r="F22" s="132" t="s">
        <v>18</v>
      </c>
      <c r="G22" s="132" t="s">
        <v>18</v>
      </c>
    </row>
    <row r="23" spans="2:7" ht="11.25" customHeight="1">
      <c r="B23" s="179" t="s">
        <v>158</v>
      </c>
      <c r="C23" s="179"/>
      <c r="D23" s="186">
        <v>60</v>
      </c>
      <c r="E23" s="186"/>
      <c r="F23" s="132" t="s">
        <v>18</v>
      </c>
      <c r="G23" s="132" t="s">
        <v>18</v>
      </c>
    </row>
    <row r="24" spans="2:7" ht="11.25" customHeight="1">
      <c r="B24" s="179" t="s">
        <v>159</v>
      </c>
      <c r="C24" s="179"/>
      <c r="D24" s="186">
        <v>70</v>
      </c>
      <c r="E24" s="186"/>
      <c r="F24" s="132" t="s">
        <v>330</v>
      </c>
      <c r="G24" s="132" t="s">
        <v>330</v>
      </c>
    </row>
    <row r="25" spans="2:7" ht="11.25" customHeight="1">
      <c r="B25" s="179" t="s">
        <v>31</v>
      </c>
      <c r="C25" s="179"/>
      <c r="D25" s="186">
        <v>80</v>
      </c>
      <c r="E25" s="186"/>
      <c r="F25" s="132" t="s">
        <v>18</v>
      </c>
      <c r="G25" s="132" t="s">
        <v>18</v>
      </c>
    </row>
    <row r="26" spans="2:7" ht="11.25" customHeight="1">
      <c r="B26" s="179" t="s">
        <v>257</v>
      </c>
      <c r="C26" s="179"/>
      <c r="D26" s="186">
        <v>90</v>
      </c>
      <c r="E26" s="186"/>
      <c r="F26" s="134" t="s">
        <v>18</v>
      </c>
      <c r="G26" s="134" t="s">
        <v>18</v>
      </c>
    </row>
    <row r="27" spans="2:7" ht="11.25" customHeight="1">
      <c r="B27" s="179" t="s">
        <v>160</v>
      </c>
      <c r="C27" s="179"/>
      <c r="D27" s="186">
        <v>91</v>
      </c>
      <c r="E27" s="186"/>
      <c r="F27" s="133" t="s">
        <v>18</v>
      </c>
      <c r="G27" s="133" t="s">
        <v>18</v>
      </c>
    </row>
    <row r="28" spans="2:7" ht="11.25" customHeight="1">
      <c r="B28" s="179" t="s">
        <v>161</v>
      </c>
      <c r="C28" s="179"/>
      <c r="D28" s="186">
        <v>92</v>
      </c>
      <c r="E28" s="186"/>
      <c r="F28" s="133" t="s">
        <v>18</v>
      </c>
      <c r="G28" s="133" t="s">
        <v>18</v>
      </c>
    </row>
    <row r="29" spans="2:7" ht="11.25" customHeight="1">
      <c r="B29" s="179" t="s">
        <v>162</v>
      </c>
      <c r="C29" s="179"/>
      <c r="D29" s="180">
        <v>100</v>
      </c>
      <c r="E29" s="180"/>
      <c r="F29" s="134"/>
      <c r="G29" s="134"/>
    </row>
    <row r="30" spans="2:7" ht="11.25" customHeight="1">
      <c r="B30" s="184" t="s">
        <v>258</v>
      </c>
      <c r="C30" s="184"/>
      <c r="D30" s="185">
        <v>110</v>
      </c>
      <c r="E30" s="185"/>
      <c r="F30" s="132" t="s">
        <v>18</v>
      </c>
      <c r="G30" s="132" t="s">
        <v>18</v>
      </c>
    </row>
    <row r="31" spans="2:7" ht="11.25" customHeight="1">
      <c r="B31" s="179" t="s">
        <v>33</v>
      </c>
      <c r="C31" s="179"/>
      <c r="D31" s="180">
        <v>111</v>
      </c>
      <c r="E31" s="180"/>
      <c r="F31" s="132" t="s">
        <v>18</v>
      </c>
      <c r="G31" s="132" t="s">
        <v>18</v>
      </c>
    </row>
    <row r="32" spans="2:7" ht="9.75" customHeight="1">
      <c r="B32" s="179" t="s">
        <v>34</v>
      </c>
      <c r="C32" s="179"/>
      <c r="D32" s="180">
        <v>112</v>
      </c>
      <c r="E32" s="180"/>
      <c r="F32" s="132" t="s">
        <v>18</v>
      </c>
      <c r="G32" s="132" t="s">
        <v>18</v>
      </c>
    </row>
    <row r="33" spans="2:7" ht="9" customHeight="1">
      <c r="B33" s="179" t="s">
        <v>35</v>
      </c>
      <c r="C33" s="179"/>
      <c r="D33" s="180">
        <v>113</v>
      </c>
      <c r="E33" s="180"/>
      <c r="F33" s="132" t="s">
        <v>18</v>
      </c>
      <c r="G33" s="132" t="s">
        <v>18</v>
      </c>
    </row>
    <row r="34" spans="2:7" ht="11.25" customHeight="1">
      <c r="B34" s="179" t="s">
        <v>36</v>
      </c>
      <c r="C34" s="179"/>
      <c r="D34" s="180">
        <v>114</v>
      </c>
      <c r="E34" s="180"/>
      <c r="F34" s="132" t="s">
        <v>18</v>
      </c>
      <c r="G34" s="132" t="s">
        <v>18</v>
      </c>
    </row>
    <row r="35" spans="2:7" ht="11.25" customHeight="1">
      <c r="B35" s="179" t="s">
        <v>163</v>
      </c>
      <c r="C35" s="179"/>
      <c r="D35" s="180">
        <v>120</v>
      </c>
      <c r="E35" s="180"/>
      <c r="F35" s="134" t="s">
        <v>18</v>
      </c>
      <c r="G35" s="134" t="s">
        <v>18</v>
      </c>
    </row>
    <row r="36" spans="2:7" ht="11.25" customHeight="1">
      <c r="B36" s="184" t="s">
        <v>164</v>
      </c>
      <c r="C36" s="184"/>
      <c r="D36" s="185">
        <v>130</v>
      </c>
      <c r="E36" s="185"/>
      <c r="F36" s="135"/>
      <c r="G36" s="135"/>
    </row>
    <row r="37" spans="2:7" ht="11.25" customHeight="1">
      <c r="B37" s="179" t="s">
        <v>244</v>
      </c>
      <c r="C37" s="179"/>
      <c r="D37" s="180">
        <v>140</v>
      </c>
      <c r="E37" s="180"/>
      <c r="F37" s="134" t="s">
        <v>18</v>
      </c>
      <c r="G37" s="134" t="s">
        <v>18</v>
      </c>
    </row>
    <row r="38" spans="2:7" ht="11.25" customHeight="1">
      <c r="B38" s="179" t="s">
        <v>37</v>
      </c>
      <c r="C38" s="179"/>
      <c r="D38" s="180">
        <v>150</v>
      </c>
      <c r="E38" s="180"/>
      <c r="F38" s="132" t="s">
        <v>18</v>
      </c>
      <c r="G38" s="132" t="s">
        <v>18</v>
      </c>
    </row>
    <row r="39" spans="2:7" ht="30" customHeight="1">
      <c r="B39" s="184" t="s">
        <v>259</v>
      </c>
      <c r="C39" s="184"/>
      <c r="D39" s="185">
        <v>160</v>
      </c>
      <c r="E39" s="185"/>
      <c r="F39" s="132" t="s">
        <v>18</v>
      </c>
      <c r="G39" s="132" t="s">
        <v>18</v>
      </c>
    </row>
    <row r="40" spans="2:7" ht="39" customHeight="1">
      <c r="B40" s="179" t="s">
        <v>165</v>
      </c>
      <c r="C40" s="179"/>
      <c r="D40" s="180">
        <v>161</v>
      </c>
      <c r="E40" s="180"/>
      <c r="F40" s="132" t="s">
        <v>18</v>
      </c>
      <c r="G40" s="132" t="s">
        <v>18</v>
      </c>
    </row>
    <row r="41" spans="2:7" ht="11.25" customHeight="1">
      <c r="B41" s="184" t="s">
        <v>260</v>
      </c>
      <c r="C41" s="184"/>
      <c r="D41" s="185">
        <v>170</v>
      </c>
      <c r="E41" s="185"/>
      <c r="F41" s="132" t="s">
        <v>18</v>
      </c>
      <c r="G41" s="132" t="s">
        <v>18</v>
      </c>
    </row>
    <row r="42" spans="2:7" ht="9.75" customHeight="1">
      <c r="B42" s="179" t="s">
        <v>165</v>
      </c>
      <c r="C42" s="179"/>
      <c r="D42" s="180">
        <v>171</v>
      </c>
      <c r="E42" s="180"/>
      <c r="F42" s="132" t="s">
        <v>18</v>
      </c>
      <c r="G42" s="132" t="s">
        <v>18</v>
      </c>
    </row>
    <row r="43" spans="2:7" ht="9" customHeight="1">
      <c r="B43" s="184" t="s">
        <v>261</v>
      </c>
      <c r="C43" s="184"/>
      <c r="D43" s="185">
        <v>180</v>
      </c>
      <c r="E43" s="185"/>
      <c r="F43" s="132" t="s">
        <v>18</v>
      </c>
      <c r="G43" s="132" t="s">
        <v>18</v>
      </c>
    </row>
    <row r="44" spans="2:7" ht="11.25" customHeight="1">
      <c r="B44" s="179" t="s">
        <v>166</v>
      </c>
      <c r="C44" s="179"/>
      <c r="D44" s="180">
        <v>181</v>
      </c>
      <c r="E44" s="180"/>
      <c r="F44" s="132" t="s">
        <v>18</v>
      </c>
      <c r="G44" s="132" t="s">
        <v>18</v>
      </c>
    </row>
    <row r="45" spans="2:7" ht="9.75" customHeight="1">
      <c r="B45" s="184" t="s">
        <v>262</v>
      </c>
      <c r="C45" s="184"/>
      <c r="D45" s="185">
        <v>190</v>
      </c>
      <c r="E45" s="185"/>
      <c r="F45" s="132" t="s">
        <v>18</v>
      </c>
      <c r="G45" s="132" t="s">
        <v>18</v>
      </c>
    </row>
    <row r="46" spans="2:7" ht="9" customHeight="1">
      <c r="B46" s="179" t="s">
        <v>166</v>
      </c>
      <c r="C46" s="179"/>
      <c r="D46" s="180">
        <v>191</v>
      </c>
      <c r="E46" s="180"/>
      <c r="F46" s="132" t="s">
        <v>18</v>
      </c>
      <c r="G46" s="132" t="s">
        <v>18</v>
      </c>
    </row>
    <row r="47" spans="2:7" ht="11.25" customHeight="1">
      <c r="B47" s="179" t="s">
        <v>167</v>
      </c>
      <c r="C47" s="179"/>
      <c r="D47" s="180">
        <v>200</v>
      </c>
      <c r="E47" s="180"/>
      <c r="F47" s="132" t="s">
        <v>18</v>
      </c>
      <c r="G47" s="132" t="s">
        <v>18</v>
      </c>
    </row>
    <row r="48" spans="2:7" ht="9.75" customHeight="1">
      <c r="B48" s="179" t="s">
        <v>168</v>
      </c>
      <c r="C48" s="179"/>
      <c r="D48" s="180">
        <v>210</v>
      </c>
      <c r="E48" s="180"/>
      <c r="F48" s="132" t="s">
        <v>18</v>
      </c>
      <c r="G48" s="132" t="s">
        <v>18</v>
      </c>
    </row>
    <row r="49" spans="2:7" ht="9" customHeight="1">
      <c r="B49" s="179" t="s">
        <v>263</v>
      </c>
      <c r="C49" s="179"/>
      <c r="D49" s="180">
        <v>220</v>
      </c>
      <c r="E49" s="180"/>
      <c r="F49" s="134" t="s">
        <v>18</v>
      </c>
      <c r="G49" s="134" t="s">
        <v>18</v>
      </c>
    </row>
    <row r="50" spans="2:7" ht="11.25" customHeight="1">
      <c r="B50" s="179" t="s">
        <v>169</v>
      </c>
      <c r="C50" s="179"/>
      <c r="D50" s="180">
        <v>230</v>
      </c>
      <c r="E50" s="180"/>
      <c r="F50" s="134" t="s">
        <v>18</v>
      </c>
      <c r="G50" s="134" t="s">
        <v>18</v>
      </c>
    </row>
    <row r="51" spans="2:7" ht="9.75" customHeight="1">
      <c r="B51" s="179" t="s">
        <v>170</v>
      </c>
      <c r="C51" s="179"/>
      <c r="D51" s="180">
        <v>240</v>
      </c>
      <c r="E51" s="180"/>
      <c r="F51" s="132" t="s">
        <v>18</v>
      </c>
      <c r="G51" s="132" t="s">
        <v>18</v>
      </c>
    </row>
    <row r="52" spans="2:7" ht="9" customHeight="1">
      <c r="B52" s="179" t="s">
        <v>171</v>
      </c>
      <c r="C52" s="179"/>
      <c r="D52" s="180">
        <v>250</v>
      </c>
      <c r="E52" s="180"/>
      <c r="F52" s="133" t="s">
        <v>18</v>
      </c>
      <c r="G52" s="133" t="s">
        <v>18</v>
      </c>
    </row>
    <row r="53" spans="2:7" ht="27" customHeight="1">
      <c r="B53" s="184" t="s">
        <v>264</v>
      </c>
      <c r="C53" s="184"/>
      <c r="D53" s="185">
        <v>260</v>
      </c>
      <c r="E53" s="185"/>
      <c r="F53" s="132" t="s">
        <v>331</v>
      </c>
      <c r="G53" s="132" t="s">
        <v>331</v>
      </c>
    </row>
    <row r="54" spans="2:7" ht="33" customHeight="1">
      <c r="B54" s="179" t="s">
        <v>172</v>
      </c>
      <c r="C54" s="179"/>
      <c r="D54" s="180">
        <v>261</v>
      </c>
      <c r="E54" s="180"/>
      <c r="F54" s="133" t="s">
        <v>331</v>
      </c>
      <c r="G54" s="133" t="s">
        <v>331</v>
      </c>
    </row>
    <row r="55" spans="2:7" ht="27" customHeight="1">
      <c r="B55" s="179" t="s">
        <v>173</v>
      </c>
      <c r="C55" s="179"/>
      <c r="D55" s="180">
        <v>262</v>
      </c>
      <c r="E55" s="180"/>
      <c r="F55" s="133" t="s">
        <v>18</v>
      </c>
      <c r="G55" s="133" t="s">
        <v>18</v>
      </c>
    </row>
    <row r="56" spans="2:7" ht="41.25" customHeight="1">
      <c r="B56" s="179" t="s">
        <v>265</v>
      </c>
      <c r="C56" s="179"/>
      <c r="D56" s="180">
        <v>263</v>
      </c>
      <c r="E56" s="180"/>
      <c r="F56" s="132" t="s">
        <v>18</v>
      </c>
      <c r="G56" s="132" t="s">
        <v>18</v>
      </c>
    </row>
    <row r="57" spans="2:7" ht="32.25" customHeight="1">
      <c r="B57" s="179" t="s">
        <v>174</v>
      </c>
      <c r="C57" s="179"/>
      <c r="D57" s="180">
        <v>264</v>
      </c>
      <c r="E57" s="180"/>
      <c r="F57" s="133" t="s">
        <v>18</v>
      </c>
      <c r="G57" s="133" t="s">
        <v>18</v>
      </c>
    </row>
    <row r="58" spans="2:7" ht="56.25" customHeight="1">
      <c r="B58" s="181" t="s">
        <v>175</v>
      </c>
      <c r="C58" s="181"/>
      <c r="D58" s="180">
        <v>270</v>
      </c>
      <c r="E58" s="180"/>
      <c r="F58" s="132" t="s">
        <v>332</v>
      </c>
      <c r="G58" s="132" t="s">
        <v>333</v>
      </c>
    </row>
    <row r="59" spans="2:7" ht="21.75" customHeight="1">
      <c r="B59" s="182" t="s">
        <v>176</v>
      </c>
      <c r="C59" s="182"/>
      <c r="D59" s="183"/>
      <c r="E59" s="183"/>
      <c r="F59" s="116"/>
      <c r="G59" s="116"/>
    </row>
    <row r="60" spans="2:7" ht="21" customHeight="1">
      <c r="B60" s="179" t="s">
        <v>46</v>
      </c>
      <c r="C60" s="179"/>
      <c r="D60" s="180">
        <v>300</v>
      </c>
      <c r="E60" s="180"/>
      <c r="F60" s="133" t="s">
        <v>334</v>
      </c>
      <c r="G60" s="133" t="s">
        <v>335</v>
      </c>
    </row>
    <row r="61" spans="2:7" ht="25.5" customHeight="1">
      <c r="B61" s="179" t="s">
        <v>177</v>
      </c>
      <c r="C61" s="179"/>
      <c r="D61" s="180">
        <v>310</v>
      </c>
      <c r="E61" s="180"/>
      <c r="F61" s="133" t="s">
        <v>336</v>
      </c>
      <c r="G61" s="133" t="s">
        <v>337</v>
      </c>
    </row>
    <row r="62" spans="2:7" ht="60" customHeight="1">
      <c r="B62" s="179" t="s">
        <v>266</v>
      </c>
      <c r="C62" s="179"/>
      <c r="D62" s="180">
        <v>320</v>
      </c>
      <c r="E62" s="180"/>
      <c r="F62" s="133" t="s">
        <v>18</v>
      </c>
      <c r="G62" s="133" t="s">
        <v>18</v>
      </c>
    </row>
    <row r="63" spans="2:7" ht="19.5" customHeight="1">
      <c r="B63" s="181" t="s">
        <v>178</v>
      </c>
      <c r="C63" s="181"/>
      <c r="D63" s="180">
        <v>330</v>
      </c>
      <c r="E63" s="180"/>
      <c r="F63" s="132" t="s">
        <v>338</v>
      </c>
      <c r="G63" s="132" t="s">
        <v>339</v>
      </c>
    </row>
    <row r="64" spans="2:7" ht="44.25" customHeight="1">
      <c r="B64" s="181" t="s">
        <v>179</v>
      </c>
      <c r="C64" s="181"/>
      <c r="D64" s="180">
        <v>400</v>
      </c>
      <c r="E64" s="180"/>
      <c r="F64" s="132" t="s">
        <v>340</v>
      </c>
      <c r="G64" s="132" t="s">
        <v>341</v>
      </c>
    </row>
    <row r="65" spans="2:7" ht="54" customHeight="1">
      <c r="B65" s="179" t="s">
        <v>180</v>
      </c>
      <c r="C65" s="179"/>
      <c r="D65" s="180">
        <v>500</v>
      </c>
      <c r="E65" s="180"/>
      <c r="F65" s="136">
        <v>15698.1059</v>
      </c>
      <c r="G65" s="136">
        <v>15691.19656</v>
      </c>
    </row>
    <row r="66" spans="2:7" ht="64.5" customHeight="1">
      <c r="B66" s="179" t="s">
        <v>181</v>
      </c>
      <c r="C66" s="179"/>
      <c r="D66" s="180">
        <v>600</v>
      </c>
      <c r="E66" s="180"/>
      <c r="F66" s="133" t="s">
        <v>342</v>
      </c>
      <c r="G66" s="133" t="s">
        <v>343</v>
      </c>
    </row>
    <row r="67" spans="2:7" s="13" customFormat="1" ht="45" customHeight="1">
      <c r="B67" s="115"/>
      <c r="C67" s="115"/>
      <c r="D67" s="115"/>
      <c r="E67" s="115"/>
      <c r="F67" s="115"/>
      <c r="G67" s="115"/>
    </row>
    <row r="68" spans="2:7" s="13" customFormat="1" ht="14.25" customHeight="1">
      <c r="B68" s="81" t="s">
        <v>50</v>
      </c>
      <c r="C68" s="82" t="s">
        <v>287</v>
      </c>
      <c r="D68" s="83"/>
      <c r="E68" s="83"/>
      <c r="F68"/>
      <c r="G68" s="115"/>
    </row>
    <row r="69" spans="2:7" s="13" customFormat="1" ht="12.75" customHeight="1">
      <c r="B69" s="83"/>
      <c r="C69" s="84"/>
      <c r="D69" s="83"/>
      <c r="E69" s="83"/>
      <c r="F69"/>
      <c r="G69" s="99"/>
    </row>
    <row r="70" spans="2:6" s="13" customFormat="1" ht="11.25" customHeight="1">
      <c r="B70" s="83"/>
      <c r="C70" s="84"/>
      <c r="D70" s="83"/>
      <c r="E70" s="83"/>
      <c r="F70"/>
    </row>
    <row r="71" spans="2:7" s="13" customFormat="1" ht="19.5" customHeight="1">
      <c r="B71" s="83"/>
      <c r="C71" s="84"/>
      <c r="D71" s="83"/>
      <c r="E71" s="83"/>
      <c r="F71"/>
      <c r="G71" s="99"/>
    </row>
    <row r="72" spans="2:7" ht="15" customHeight="1">
      <c r="B72" s="81" t="s">
        <v>292</v>
      </c>
      <c r="C72" s="82" t="s">
        <v>293</v>
      </c>
      <c r="D72" s="83"/>
      <c r="E72" s="83"/>
      <c r="G72"/>
    </row>
    <row r="73" spans="2:5" ht="15" customHeight="1">
      <c r="B73" s="83"/>
      <c r="C73" s="84"/>
      <c r="D73" s="83"/>
      <c r="E73" s="83"/>
    </row>
    <row r="74" spans="2:5" ht="12">
      <c r="B74" s="83"/>
      <c r="C74" s="84"/>
      <c r="D74" s="83"/>
      <c r="E74" s="83"/>
    </row>
    <row r="75" spans="2:5" ht="12">
      <c r="B75" s="83"/>
      <c r="C75" s="84"/>
      <c r="D75" s="83"/>
      <c r="E75" s="83"/>
    </row>
    <row r="76" spans="2:5" ht="12">
      <c r="B76" s="81" t="s">
        <v>229</v>
      </c>
      <c r="C76" s="82" t="s">
        <v>230</v>
      </c>
      <c r="D76" s="83"/>
      <c r="E76" s="83"/>
    </row>
    <row r="77" spans="2:5" ht="12">
      <c r="B77" s="83"/>
      <c r="C77" s="84"/>
      <c r="D77" s="83"/>
      <c r="E77" s="83"/>
    </row>
    <row r="78" spans="2:5" ht="12">
      <c r="B78" s="83"/>
      <c r="C78" s="84"/>
      <c r="D78" s="83"/>
      <c r="E78" s="83"/>
    </row>
  </sheetData>
  <sheetProtection/>
  <mergeCells count="118">
    <mergeCell ref="B46:C46"/>
    <mergeCell ref="D46:E46"/>
    <mergeCell ref="B14:C14"/>
    <mergeCell ref="D14:E14"/>
    <mergeCell ref="A4:F4"/>
    <mergeCell ref="B5:C5"/>
    <mergeCell ref="B8:F8"/>
    <mergeCell ref="B6:F6"/>
    <mergeCell ref="B7:F7"/>
    <mergeCell ref="B23:C23"/>
    <mergeCell ref="D23:E23"/>
    <mergeCell ref="B24:C24"/>
    <mergeCell ref="B18:C18"/>
    <mergeCell ref="D18:E18"/>
    <mergeCell ref="B19:C19"/>
    <mergeCell ref="B35:C35"/>
    <mergeCell ref="D35:E35"/>
    <mergeCell ref="B36:C36"/>
    <mergeCell ref="D36:E36"/>
    <mergeCell ref="B34:C34"/>
    <mergeCell ref="D34:E34"/>
    <mergeCell ref="B45:C45"/>
    <mergeCell ref="D45:E45"/>
    <mergeCell ref="B40:C40"/>
    <mergeCell ref="D40:E40"/>
    <mergeCell ref="B41:C41"/>
    <mergeCell ref="D41:E41"/>
    <mergeCell ref="B55:C55"/>
    <mergeCell ref="D55:E55"/>
    <mergeCell ref="B56:C56"/>
    <mergeCell ref="D56:E56"/>
    <mergeCell ref="B50:C50"/>
    <mergeCell ref="D50:E50"/>
    <mergeCell ref="B51:C51"/>
    <mergeCell ref="D51:E51"/>
    <mergeCell ref="B61:C61"/>
    <mergeCell ref="D61:E61"/>
    <mergeCell ref="B62:C62"/>
    <mergeCell ref="D62:E62"/>
    <mergeCell ref="B60:C60"/>
    <mergeCell ref="D60:E60"/>
    <mergeCell ref="B9:G9"/>
    <mergeCell ref="B11:C11"/>
    <mergeCell ref="D11:E11"/>
    <mergeCell ref="B12:C12"/>
    <mergeCell ref="D12:E12"/>
    <mergeCell ref="B13:C13"/>
    <mergeCell ref="D13:E13"/>
    <mergeCell ref="B15:C15"/>
    <mergeCell ref="D15:E15"/>
    <mergeCell ref="B16:C16"/>
    <mergeCell ref="D16:E16"/>
    <mergeCell ref="B17:C17"/>
    <mergeCell ref="D17:E17"/>
    <mergeCell ref="D19:E19"/>
    <mergeCell ref="B20:C20"/>
    <mergeCell ref="D20:E20"/>
    <mergeCell ref="B21:C21"/>
    <mergeCell ref="D21:E21"/>
    <mergeCell ref="B22:C22"/>
    <mergeCell ref="D22:E22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7:C37"/>
    <mergeCell ref="D37:E37"/>
    <mergeCell ref="B38:C38"/>
    <mergeCell ref="D38:E38"/>
    <mergeCell ref="B39:C39"/>
    <mergeCell ref="D39:E39"/>
    <mergeCell ref="B42:C42"/>
    <mergeCell ref="D42:E42"/>
    <mergeCell ref="B43:C43"/>
    <mergeCell ref="D43:E43"/>
    <mergeCell ref="B44:C44"/>
    <mergeCell ref="D44:E44"/>
    <mergeCell ref="B47:C47"/>
    <mergeCell ref="D47:E47"/>
    <mergeCell ref="B48:C48"/>
    <mergeCell ref="D48:E48"/>
    <mergeCell ref="B49:C49"/>
    <mergeCell ref="D49:E49"/>
    <mergeCell ref="B52:C52"/>
    <mergeCell ref="D52:E52"/>
    <mergeCell ref="B53:C53"/>
    <mergeCell ref="D53:E53"/>
    <mergeCell ref="B54:C54"/>
    <mergeCell ref="D54:E54"/>
    <mergeCell ref="B57:C57"/>
    <mergeCell ref="D57:E57"/>
    <mergeCell ref="B58:C58"/>
    <mergeCell ref="D58:E58"/>
    <mergeCell ref="B59:C59"/>
    <mergeCell ref="D59:E59"/>
    <mergeCell ref="B66:C66"/>
    <mergeCell ref="D66:E66"/>
    <mergeCell ref="B63:C63"/>
    <mergeCell ref="D63:E63"/>
    <mergeCell ref="B64:C64"/>
    <mergeCell ref="D64:E64"/>
    <mergeCell ref="B65:C65"/>
    <mergeCell ref="D65:E65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4">
      <selection activeCell="F11" sqref="F11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7" customWidth="1"/>
    <col min="6" max="6" width="17.16015625" style="0" customWidth="1"/>
  </cols>
  <sheetData>
    <row r="1" spans="1:4" ht="9.75" customHeight="1">
      <c r="A1" s="33"/>
      <c r="B1" s="31"/>
      <c r="C1" s="31"/>
      <c r="D1" s="33"/>
    </row>
    <row r="2" spans="1:4" ht="12">
      <c r="A2" s="33"/>
      <c r="B2" s="37" t="s">
        <v>136</v>
      </c>
      <c r="C2" s="46"/>
      <c r="D2" s="46"/>
    </row>
    <row r="3" spans="1:4" ht="12">
      <c r="A3" s="33"/>
      <c r="B3" s="47" t="s">
        <v>137</v>
      </c>
      <c r="C3" s="48"/>
      <c r="D3" s="49"/>
    </row>
    <row r="4" spans="1:4" ht="12">
      <c r="A4" s="33"/>
      <c r="B4" s="197" t="s">
        <v>323</v>
      </c>
      <c r="C4" s="197"/>
      <c r="D4" s="197"/>
    </row>
    <row r="5" spans="1:4" ht="13.5" customHeight="1">
      <c r="A5" s="33"/>
      <c r="B5" s="39" t="s">
        <v>226</v>
      </c>
      <c r="C5" s="40"/>
      <c r="D5" s="39"/>
    </row>
    <row r="6" spans="1:5" ht="14.25" customHeight="1">
      <c r="A6" s="33"/>
      <c r="B6" s="50" t="s">
        <v>8</v>
      </c>
      <c r="C6" s="51"/>
      <c r="D6" s="51"/>
      <c r="E6" s="89"/>
    </row>
    <row r="7" spans="1:5" s="13" customFormat="1" ht="12.75" customHeight="1">
      <c r="A7" s="52"/>
      <c r="B7" s="198" t="s">
        <v>317</v>
      </c>
      <c r="C7" s="198"/>
      <c r="D7" s="198"/>
      <c r="E7" s="90"/>
    </row>
    <row r="8" spans="1:5" s="13" customFormat="1" ht="13.5" customHeight="1">
      <c r="A8" s="52"/>
      <c r="B8" s="198" t="s">
        <v>246</v>
      </c>
      <c r="C8" s="198"/>
      <c r="D8" s="198"/>
      <c r="E8" s="90"/>
    </row>
    <row r="9" spans="1:4" ht="11.25">
      <c r="A9" s="33"/>
      <c r="B9" s="33"/>
      <c r="C9" s="43"/>
      <c r="D9" s="44" t="s">
        <v>138</v>
      </c>
    </row>
    <row r="10" spans="1:4" ht="30.75" customHeight="1">
      <c r="A10" s="196"/>
      <c r="B10" s="53" t="s">
        <v>139</v>
      </c>
      <c r="C10" s="54" t="s">
        <v>140</v>
      </c>
      <c r="D10" s="54" t="s">
        <v>141</v>
      </c>
    </row>
    <row r="11" spans="1:4" ht="15" customHeight="1">
      <c r="A11" s="196"/>
      <c r="B11" s="55" t="s">
        <v>198</v>
      </c>
      <c r="C11" s="45" t="s">
        <v>199</v>
      </c>
      <c r="D11" s="45" t="s">
        <v>200</v>
      </c>
    </row>
    <row r="12" spans="1:4" ht="18" customHeight="1">
      <c r="A12" s="33"/>
      <c r="B12" s="91" t="s">
        <v>142</v>
      </c>
      <c r="C12" s="92" t="s">
        <v>208</v>
      </c>
      <c r="D12" s="137" t="s">
        <v>271</v>
      </c>
    </row>
    <row r="13" spans="1:6" ht="24.75" customHeight="1">
      <c r="A13" s="33"/>
      <c r="B13" s="93" t="s">
        <v>143</v>
      </c>
      <c r="C13" s="94" t="s">
        <v>209</v>
      </c>
      <c r="D13" s="137" t="s">
        <v>319</v>
      </c>
      <c r="F13" s="77"/>
    </row>
    <row r="14" spans="1:6" ht="28.5" customHeight="1">
      <c r="A14" s="33"/>
      <c r="B14" s="93" t="s">
        <v>144</v>
      </c>
      <c r="C14" s="94" t="s">
        <v>210</v>
      </c>
      <c r="D14" s="137" t="s">
        <v>320</v>
      </c>
      <c r="F14" s="77"/>
    </row>
    <row r="15" spans="1:6" ht="27" customHeight="1">
      <c r="A15" s="33"/>
      <c r="B15" s="93" t="s">
        <v>145</v>
      </c>
      <c r="C15" s="94" t="s">
        <v>211</v>
      </c>
      <c r="D15" s="137" t="s">
        <v>18</v>
      </c>
      <c r="F15" s="77"/>
    </row>
    <row r="16" spans="1:4" ht="27" customHeight="1">
      <c r="A16" s="33"/>
      <c r="B16" s="93" t="s">
        <v>146</v>
      </c>
      <c r="C16" s="94" t="s">
        <v>212</v>
      </c>
      <c r="D16" s="137" t="s">
        <v>18</v>
      </c>
    </row>
    <row r="17" spans="1:4" ht="24.75" customHeight="1">
      <c r="A17" s="33"/>
      <c r="B17" s="93" t="s">
        <v>147</v>
      </c>
      <c r="C17" s="94" t="s">
        <v>213</v>
      </c>
      <c r="D17" s="137" t="s">
        <v>18</v>
      </c>
    </row>
    <row r="18" spans="1:4" ht="42.75" customHeight="1">
      <c r="A18" s="33"/>
      <c r="B18" s="93" t="s">
        <v>148</v>
      </c>
      <c r="C18" s="94" t="s">
        <v>214</v>
      </c>
      <c r="D18" s="137" t="s">
        <v>321</v>
      </c>
    </row>
    <row r="19" spans="1:4" ht="28.5" customHeight="1">
      <c r="A19" s="33"/>
      <c r="B19" s="95" t="s">
        <v>149</v>
      </c>
      <c r="C19" s="94" t="s">
        <v>215</v>
      </c>
      <c r="D19" s="138" t="s">
        <v>322</v>
      </c>
    </row>
    <row r="20" spans="2:4" ht="11.25">
      <c r="B20" s="33"/>
      <c r="C20" s="43"/>
      <c r="D20" s="33"/>
    </row>
    <row r="21" ht="11.25">
      <c r="D21" s="77"/>
    </row>
    <row r="24" ht="11.25">
      <c r="B24" s="18"/>
    </row>
    <row r="25" spans="2:4" ht="12">
      <c r="B25" s="81" t="s">
        <v>50</v>
      </c>
      <c r="C25" s="82" t="s">
        <v>288</v>
      </c>
      <c r="D25" s="83"/>
    </row>
    <row r="26" spans="2:4" ht="12">
      <c r="B26" s="83"/>
      <c r="C26" s="84"/>
      <c r="D26" s="83"/>
    </row>
    <row r="27" spans="2:4" ht="12">
      <c r="B27" s="83"/>
      <c r="C27" s="84"/>
      <c r="D27" s="83"/>
    </row>
    <row r="28" spans="2:4" ht="12">
      <c r="B28" s="83"/>
      <c r="C28" s="84"/>
      <c r="D28" s="83"/>
    </row>
    <row r="29" spans="2:4" ht="12">
      <c r="B29" s="81" t="s">
        <v>292</v>
      </c>
      <c r="C29" s="82" t="s">
        <v>306</v>
      </c>
      <c r="D29" s="83"/>
    </row>
    <row r="30" spans="2:4" ht="12">
      <c r="B30" s="83"/>
      <c r="C30" s="84"/>
      <c r="D30" s="83"/>
    </row>
    <row r="31" spans="2:4" ht="12">
      <c r="B31" s="83"/>
      <c r="C31" s="84"/>
      <c r="D31" s="83"/>
    </row>
    <row r="32" spans="2:4" ht="12">
      <c r="B32" s="83"/>
      <c r="C32" s="84"/>
      <c r="D32" s="83"/>
    </row>
    <row r="33" spans="2:4" ht="12">
      <c r="B33" s="81" t="s">
        <v>229</v>
      </c>
      <c r="C33" s="82" t="s">
        <v>230</v>
      </c>
      <c r="D33" s="83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spans="2:4" ht="12">
      <c r="B37" s="83"/>
      <c r="C37" s="84"/>
      <c r="D37" s="83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PageLayoutView="0" workbookViewId="0" topLeftCell="A1">
      <selection activeCell="I12" sqref="I12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109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2">
      <c r="A8" s="33"/>
      <c r="B8" s="37" t="s">
        <v>110</v>
      </c>
      <c r="C8" s="38"/>
      <c r="D8" s="38"/>
      <c r="E8" s="38"/>
      <c r="F8" s="38"/>
    </row>
    <row r="9" spans="1:6" ht="15.75" customHeight="1">
      <c r="A9" s="33"/>
      <c r="B9" s="197" t="s">
        <v>360</v>
      </c>
      <c r="C9" s="197"/>
      <c r="D9" s="197"/>
      <c r="E9" s="197"/>
      <c r="F9" s="197"/>
    </row>
    <row r="10" spans="1:6" s="4" customFormat="1" ht="19.5" customHeight="1">
      <c r="A10" s="56"/>
      <c r="B10" s="39" t="s">
        <v>226</v>
      </c>
      <c r="C10" s="40"/>
      <c r="D10" s="39"/>
      <c r="E10" s="39"/>
      <c r="F10" s="39"/>
    </row>
    <row r="11" spans="1:6" ht="23.25" customHeight="1">
      <c r="A11" s="33"/>
      <c r="B11" s="41" t="s">
        <v>8</v>
      </c>
      <c r="C11" s="42"/>
      <c r="D11" s="42"/>
      <c r="E11" s="42"/>
      <c r="F11" s="38"/>
    </row>
    <row r="12" spans="1:6" s="13" customFormat="1" ht="23.25" customHeight="1">
      <c r="A12" s="52"/>
      <c r="B12" s="198" t="s">
        <v>317</v>
      </c>
      <c r="C12" s="198"/>
      <c r="D12" s="198"/>
      <c r="E12" s="198"/>
      <c r="F12" s="199"/>
    </row>
    <row r="13" spans="1:6" s="13" customFormat="1" ht="18.75" customHeight="1">
      <c r="A13" s="52"/>
      <c r="B13" s="198" t="s">
        <v>247</v>
      </c>
      <c r="C13" s="198"/>
      <c r="D13" s="198"/>
      <c r="E13" s="198"/>
      <c r="F13" s="199"/>
    </row>
    <row r="14" spans="1:6" ht="11.25">
      <c r="A14" s="33"/>
      <c r="B14" s="33"/>
      <c r="C14" s="43"/>
      <c r="D14" s="33"/>
      <c r="E14" s="44"/>
      <c r="F14" s="44" t="s">
        <v>10</v>
      </c>
    </row>
    <row r="15" spans="1:6" ht="78.75" customHeight="1">
      <c r="A15" s="33"/>
      <c r="B15" s="79" t="s">
        <v>111</v>
      </c>
      <c r="C15" s="79" t="s">
        <v>12</v>
      </c>
      <c r="D15" s="79" t="s">
        <v>112</v>
      </c>
      <c r="E15" s="79" t="s">
        <v>113</v>
      </c>
      <c r="F15" s="79" t="s">
        <v>114</v>
      </c>
    </row>
    <row r="16" spans="1:6" ht="12.75">
      <c r="A16" s="33"/>
      <c r="B16" s="78" t="s">
        <v>198</v>
      </c>
      <c r="C16" s="78" t="s">
        <v>199</v>
      </c>
      <c r="D16" s="78" t="s">
        <v>200</v>
      </c>
      <c r="E16" s="78" t="s">
        <v>201</v>
      </c>
      <c r="F16" s="78" t="s">
        <v>228</v>
      </c>
    </row>
    <row r="17" spans="1:6" ht="20.25" customHeight="1">
      <c r="A17" s="33"/>
      <c r="B17" s="100" t="s">
        <v>115</v>
      </c>
      <c r="C17" s="101">
        <v>100</v>
      </c>
      <c r="D17" s="139">
        <v>27.46</v>
      </c>
      <c r="E17" s="139">
        <v>0.05</v>
      </c>
      <c r="F17" s="140" t="s">
        <v>116</v>
      </c>
    </row>
    <row r="18" spans="1:6" ht="15.75" customHeight="1">
      <c r="A18" s="33"/>
      <c r="B18" s="102" t="s">
        <v>15</v>
      </c>
      <c r="C18" s="103"/>
      <c r="D18" s="102"/>
      <c r="E18" s="102"/>
      <c r="F18" s="102"/>
    </row>
    <row r="19" spans="1:6" ht="20.25" customHeight="1">
      <c r="A19" s="33"/>
      <c r="B19" s="104" t="s">
        <v>16</v>
      </c>
      <c r="C19" s="105">
        <v>110</v>
      </c>
      <c r="D19" s="128">
        <v>27.46</v>
      </c>
      <c r="E19" s="139">
        <v>0.05</v>
      </c>
      <c r="F19" s="140" t="s">
        <v>116</v>
      </c>
    </row>
    <row r="20" spans="1:6" ht="21" customHeight="1">
      <c r="A20" s="33"/>
      <c r="B20" s="141" t="s">
        <v>307</v>
      </c>
      <c r="C20" s="106"/>
      <c r="D20" s="128">
        <v>27.46</v>
      </c>
      <c r="E20" s="139">
        <v>0.05</v>
      </c>
      <c r="F20" s="140" t="s">
        <v>116</v>
      </c>
    </row>
    <row r="21" spans="1:6" ht="20.25" customHeight="1">
      <c r="A21" s="33"/>
      <c r="B21" s="104" t="s">
        <v>17</v>
      </c>
      <c r="C21" s="105">
        <v>120</v>
      </c>
      <c r="D21" s="107"/>
      <c r="E21" s="142" t="s">
        <v>18</v>
      </c>
      <c r="F21" s="140" t="s">
        <v>116</v>
      </c>
    </row>
    <row r="22" spans="1:6" ht="26.25" customHeight="1">
      <c r="A22" s="33"/>
      <c r="B22" s="100" t="s">
        <v>19</v>
      </c>
      <c r="C22" s="101">
        <v>200</v>
      </c>
      <c r="D22" s="142"/>
      <c r="E22" s="142" t="s">
        <v>18</v>
      </c>
      <c r="F22" s="140" t="s">
        <v>116</v>
      </c>
    </row>
    <row r="23" spans="1:6" ht="19.5" customHeight="1">
      <c r="A23" s="33"/>
      <c r="B23" s="102" t="s">
        <v>15</v>
      </c>
      <c r="C23" s="103"/>
      <c r="D23" s="102"/>
      <c r="E23" s="102"/>
      <c r="F23" s="102"/>
    </row>
    <row r="24" spans="1:6" ht="16.5" customHeight="1">
      <c r="A24" s="33"/>
      <c r="B24" s="104" t="s">
        <v>16</v>
      </c>
      <c r="C24" s="105">
        <v>210</v>
      </c>
      <c r="D24" s="107"/>
      <c r="E24" s="142" t="s">
        <v>18</v>
      </c>
      <c r="F24" s="140" t="s">
        <v>116</v>
      </c>
    </row>
    <row r="25" spans="1:6" ht="16.5" customHeight="1">
      <c r="A25" s="33"/>
      <c r="B25" s="104" t="s">
        <v>17</v>
      </c>
      <c r="C25" s="105">
        <v>220</v>
      </c>
      <c r="D25" s="107"/>
      <c r="E25" s="142" t="s">
        <v>18</v>
      </c>
      <c r="F25" s="140" t="s">
        <v>116</v>
      </c>
    </row>
    <row r="26" spans="1:6" ht="20.25" customHeight="1">
      <c r="A26" s="33"/>
      <c r="B26" s="108" t="s">
        <v>117</v>
      </c>
      <c r="C26" s="101">
        <v>300</v>
      </c>
      <c r="D26" s="142"/>
      <c r="E26" s="142" t="s">
        <v>18</v>
      </c>
      <c r="F26" s="140" t="s">
        <v>116</v>
      </c>
    </row>
    <row r="27" spans="1:6" ht="42" customHeight="1">
      <c r="A27" s="33"/>
      <c r="B27" s="109" t="s">
        <v>15</v>
      </c>
      <c r="C27" s="103"/>
      <c r="D27" s="102"/>
      <c r="E27" s="102"/>
      <c r="F27" s="102"/>
    </row>
    <row r="28" spans="1:6" ht="39" customHeight="1">
      <c r="A28" s="33"/>
      <c r="B28" s="110" t="s">
        <v>118</v>
      </c>
      <c r="C28" s="101">
        <v>310</v>
      </c>
      <c r="D28" s="142"/>
      <c r="E28" s="142" t="s">
        <v>18</v>
      </c>
      <c r="F28" s="140" t="s">
        <v>116</v>
      </c>
    </row>
    <row r="29" spans="1:6" ht="18.75" customHeight="1">
      <c r="A29" s="33"/>
      <c r="B29" s="111" t="s">
        <v>119</v>
      </c>
      <c r="C29" s="103"/>
      <c r="D29" s="144"/>
      <c r="E29" s="144"/>
      <c r="F29" s="144"/>
    </row>
    <row r="30" spans="1:6" ht="18" customHeight="1">
      <c r="A30" s="33"/>
      <c r="B30" s="112" t="s">
        <v>120</v>
      </c>
      <c r="C30" s="105">
        <v>311</v>
      </c>
      <c r="D30" s="142"/>
      <c r="E30" s="142" t="s">
        <v>18</v>
      </c>
      <c r="F30" s="142"/>
    </row>
    <row r="31" spans="1:6" ht="20.25" customHeight="1">
      <c r="A31" s="33"/>
      <c r="B31" s="112" t="s">
        <v>121</v>
      </c>
      <c r="C31" s="105">
        <v>312</v>
      </c>
      <c r="D31" s="142"/>
      <c r="E31" s="142" t="s">
        <v>18</v>
      </c>
      <c r="F31" s="142"/>
    </row>
    <row r="32" spans="1:6" ht="24" customHeight="1">
      <c r="A32" s="33"/>
      <c r="B32" s="112" t="s">
        <v>122</v>
      </c>
      <c r="C32" s="105">
        <v>313</v>
      </c>
      <c r="D32" s="142"/>
      <c r="E32" s="142" t="s">
        <v>18</v>
      </c>
      <c r="F32" s="142"/>
    </row>
    <row r="33" spans="1:6" ht="35.25" customHeight="1">
      <c r="A33" s="33"/>
      <c r="B33" s="112" t="s">
        <v>123</v>
      </c>
      <c r="C33" s="105">
        <v>314</v>
      </c>
      <c r="D33" s="142"/>
      <c r="E33" s="142" t="s">
        <v>18</v>
      </c>
      <c r="F33" s="140" t="s">
        <v>116</v>
      </c>
    </row>
    <row r="34" spans="1:6" ht="34.5" customHeight="1">
      <c r="A34" s="33"/>
      <c r="B34" s="112" t="s">
        <v>124</v>
      </c>
      <c r="C34" s="105">
        <v>315</v>
      </c>
      <c r="D34" s="142"/>
      <c r="E34" s="142" t="s">
        <v>18</v>
      </c>
      <c r="F34" s="142"/>
    </row>
    <row r="35" spans="1:6" ht="33" customHeight="1">
      <c r="A35" s="33"/>
      <c r="B35" s="112" t="s">
        <v>125</v>
      </c>
      <c r="C35" s="105">
        <v>316</v>
      </c>
      <c r="D35" s="142"/>
      <c r="E35" s="142" t="s">
        <v>18</v>
      </c>
      <c r="F35" s="142"/>
    </row>
    <row r="36" spans="1:6" ht="24.75" customHeight="1">
      <c r="A36" s="33"/>
      <c r="B36" s="112" t="s">
        <v>126</v>
      </c>
      <c r="C36" s="105">
        <v>317</v>
      </c>
      <c r="D36" s="142"/>
      <c r="E36" s="142" t="s">
        <v>18</v>
      </c>
      <c r="F36" s="140" t="s">
        <v>116</v>
      </c>
    </row>
    <row r="37" spans="1:6" ht="27" customHeight="1">
      <c r="A37" s="33"/>
      <c r="B37" s="112" t="s">
        <v>127</v>
      </c>
      <c r="C37" s="105">
        <v>318</v>
      </c>
      <c r="D37" s="142"/>
      <c r="E37" s="142" t="s">
        <v>18</v>
      </c>
      <c r="F37" s="142"/>
    </row>
    <row r="38" spans="1:6" ht="24" customHeight="1">
      <c r="A38" s="33"/>
      <c r="B38" s="110" t="s">
        <v>128</v>
      </c>
      <c r="C38" s="101">
        <v>320</v>
      </c>
      <c r="D38" s="142"/>
      <c r="E38" s="142" t="s">
        <v>18</v>
      </c>
      <c r="F38" s="140" t="s">
        <v>116</v>
      </c>
    </row>
    <row r="39" spans="1:6" ht="27.75" customHeight="1">
      <c r="A39" s="33"/>
      <c r="B39" s="111" t="s">
        <v>119</v>
      </c>
      <c r="C39" s="103"/>
      <c r="D39" s="144"/>
      <c r="E39" s="144"/>
      <c r="F39" s="144"/>
    </row>
    <row r="40" spans="1:6" ht="35.25" customHeight="1">
      <c r="A40" s="33"/>
      <c r="B40" s="112" t="s">
        <v>120</v>
      </c>
      <c r="C40" s="105">
        <v>321</v>
      </c>
      <c r="D40" s="142"/>
      <c r="E40" s="142" t="s">
        <v>18</v>
      </c>
      <c r="F40" s="140"/>
    </row>
    <row r="41" spans="2:6" ht="33.75" customHeight="1">
      <c r="B41" s="112" t="s">
        <v>121</v>
      </c>
      <c r="C41" s="105">
        <v>322</v>
      </c>
      <c r="D41" s="142"/>
      <c r="E41" s="142" t="s">
        <v>18</v>
      </c>
      <c r="F41" s="140"/>
    </row>
    <row r="42" spans="2:6" ht="34.5" customHeight="1">
      <c r="B42" s="112" t="s">
        <v>122</v>
      </c>
      <c r="C42" s="105">
        <v>323</v>
      </c>
      <c r="D42" s="142"/>
      <c r="E42" s="142" t="s">
        <v>18</v>
      </c>
      <c r="F42" s="140"/>
    </row>
    <row r="43" spans="2:6" ht="31.5" customHeight="1">
      <c r="B43" s="112" t="s">
        <v>123</v>
      </c>
      <c r="C43" s="105">
        <v>324</v>
      </c>
      <c r="D43" s="142"/>
      <c r="E43" s="142" t="s">
        <v>18</v>
      </c>
      <c r="F43" s="140" t="s">
        <v>116</v>
      </c>
    </row>
    <row r="44" spans="2:6" ht="51" customHeight="1">
      <c r="B44" s="112" t="s">
        <v>124</v>
      </c>
      <c r="C44" s="105">
        <v>325</v>
      </c>
      <c r="D44" s="142"/>
      <c r="E44" s="142" t="s">
        <v>18</v>
      </c>
      <c r="F44" s="140"/>
    </row>
    <row r="45" spans="2:6" ht="27" customHeight="1">
      <c r="B45" s="112" t="s">
        <v>125</v>
      </c>
      <c r="C45" s="105">
        <v>326</v>
      </c>
      <c r="D45" s="142"/>
      <c r="E45" s="142" t="s">
        <v>18</v>
      </c>
      <c r="F45" s="140"/>
    </row>
    <row r="46" spans="2:6" ht="47.25" customHeight="1">
      <c r="B46" s="112" t="s">
        <v>126</v>
      </c>
      <c r="C46" s="105">
        <v>327</v>
      </c>
      <c r="D46" s="142"/>
      <c r="E46" s="142" t="s">
        <v>18</v>
      </c>
      <c r="F46" s="140" t="s">
        <v>116</v>
      </c>
    </row>
    <row r="47" spans="2:6" ht="33.75" customHeight="1">
      <c r="B47" s="112" t="s">
        <v>129</v>
      </c>
      <c r="C47" s="105">
        <v>328</v>
      </c>
      <c r="D47" s="142"/>
      <c r="E47" s="142" t="s">
        <v>18</v>
      </c>
      <c r="F47" s="140"/>
    </row>
    <row r="48" spans="2:6" ht="31.5" customHeight="1">
      <c r="B48" s="112" t="s">
        <v>127</v>
      </c>
      <c r="C48" s="105">
        <v>329</v>
      </c>
      <c r="D48" s="142"/>
      <c r="E48" s="142" t="s">
        <v>18</v>
      </c>
      <c r="F48" s="140"/>
    </row>
    <row r="49" spans="2:6" ht="33.75" customHeight="1">
      <c r="B49" s="108" t="s">
        <v>23</v>
      </c>
      <c r="C49" s="101">
        <v>400</v>
      </c>
      <c r="D49" s="143">
        <v>40315.87</v>
      </c>
      <c r="E49" s="139">
        <v>71.2</v>
      </c>
      <c r="F49" s="140" t="s">
        <v>116</v>
      </c>
    </row>
    <row r="50" spans="2:6" ht="29.25" customHeight="1">
      <c r="B50" s="109" t="s">
        <v>15</v>
      </c>
      <c r="C50" s="103"/>
      <c r="D50" s="102"/>
      <c r="E50" s="102"/>
      <c r="F50" s="102"/>
    </row>
    <row r="51" spans="2:6" ht="23.25" customHeight="1">
      <c r="B51" s="113" t="s">
        <v>120</v>
      </c>
      <c r="C51" s="105">
        <v>410</v>
      </c>
      <c r="D51" s="142"/>
      <c r="E51" s="142" t="s">
        <v>18</v>
      </c>
      <c r="F51" s="140"/>
    </row>
    <row r="52" spans="2:6" s="80" customFormat="1" ht="39" customHeight="1">
      <c r="B52" s="113" t="s">
        <v>121</v>
      </c>
      <c r="C52" s="105">
        <v>420</v>
      </c>
      <c r="D52" s="142"/>
      <c r="E52" s="142" t="s">
        <v>18</v>
      </c>
      <c r="F52" s="140"/>
    </row>
    <row r="53" spans="2:6" s="80" customFormat="1" ht="37.5" customHeight="1">
      <c r="B53" s="113" t="s">
        <v>122</v>
      </c>
      <c r="C53" s="105">
        <v>430</v>
      </c>
      <c r="D53" s="142"/>
      <c r="E53" s="142" t="s">
        <v>18</v>
      </c>
      <c r="F53" s="140"/>
    </row>
    <row r="54" spans="2:6" s="80" customFormat="1" ht="34.5" customHeight="1">
      <c r="B54" s="113" t="s">
        <v>123</v>
      </c>
      <c r="C54" s="105">
        <v>440</v>
      </c>
      <c r="D54" s="142"/>
      <c r="E54" s="142" t="s">
        <v>18</v>
      </c>
      <c r="F54" s="140" t="s">
        <v>116</v>
      </c>
    </row>
    <row r="55" spans="2:6" s="80" customFormat="1" ht="24" customHeight="1">
      <c r="B55" s="113" t="s">
        <v>124</v>
      </c>
      <c r="C55" s="105">
        <v>450</v>
      </c>
      <c r="D55" s="143">
        <v>40309.94</v>
      </c>
      <c r="E55" s="139">
        <v>71.19</v>
      </c>
      <c r="F55" s="140"/>
    </row>
    <row r="56" spans="2:6" s="80" customFormat="1" ht="30.75" customHeight="1">
      <c r="B56" s="145" t="s">
        <v>314</v>
      </c>
      <c r="C56" s="106"/>
      <c r="D56" s="143">
        <v>4394.14</v>
      </c>
      <c r="E56" s="139">
        <v>7.76</v>
      </c>
      <c r="F56" s="142" t="s">
        <v>18</v>
      </c>
    </row>
    <row r="57" spans="2:6" s="80" customFormat="1" ht="35.25" customHeight="1">
      <c r="B57" s="145" t="s">
        <v>297</v>
      </c>
      <c r="C57" s="106"/>
      <c r="D57" s="143">
        <v>2763.4</v>
      </c>
      <c r="E57" s="139">
        <v>4.88</v>
      </c>
      <c r="F57" s="142" t="s">
        <v>18</v>
      </c>
    </row>
    <row r="58" spans="2:6" ht="28.5" customHeight="1">
      <c r="B58" s="145" t="s">
        <v>347</v>
      </c>
      <c r="C58" s="106"/>
      <c r="D58" s="143">
        <v>3360.39</v>
      </c>
      <c r="E58" s="139">
        <v>5.93</v>
      </c>
      <c r="F58" s="142" t="s">
        <v>18</v>
      </c>
    </row>
    <row r="59" spans="2:6" ht="44.25" customHeight="1">
      <c r="B59" s="145" t="s">
        <v>298</v>
      </c>
      <c r="C59" s="106"/>
      <c r="D59" s="143">
        <v>3964.13</v>
      </c>
      <c r="E59" s="139">
        <v>7</v>
      </c>
      <c r="F59" s="142" t="s">
        <v>18</v>
      </c>
    </row>
    <row r="60" spans="2:6" ht="30.75" customHeight="1">
      <c r="B60" s="145" t="s">
        <v>299</v>
      </c>
      <c r="C60" s="106"/>
      <c r="D60" s="143">
        <v>2314.21</v>
      </c>
      <c r="E60" s="139">
        <v>4.09</v>
      </c>
      <c r="F60" s="173"/>
    </row>
    <row r="61" spans="2:6" ht="24.75" customHeight="1">
      <c r="B61" s="145" t="s">
        <v>301</v>
      </c>
      <c r="C61" s="106"/>
      <c r="D61" s="143">
        <v>7761.12</v>
      </c>
      <c r="E61" s="139">
        <v>13.71</v>
      </c>
      <c r="F61" s="142" t="s">
        <v>18</v>
      </c>
    </row>
    <row r="62" spans="2:6" ht="29.25" customHeight="1">
      <c r="B62" s="145" t="s">
        <v>358</v>
      </c>
      <c r="C62" s="106"/>
      <c r="D62" s="143">
        <v>1688.03</v>
      </c>
      <c r="E62" s="139">
        <v>2.98</v>
      </c>
      <c r="F62" s="142" t="s">
        <v>18</v>
      </c>
    </row>
    <row r="63" spans="2:6" ht="27" customHeight="1">
      <c r="B63" s="145" t="s">
        <v>302</v>
      </c>
      <c r="C63" s="106"/>
      <c r="D63" s="143">
        <v>7751.19</v>
      </c>
      <c r="E63" s="139">
        <v>13.69</v>
      </c>
      <c r="F63" s="142" t="s">
        <v>18</v>
      </c>
    </row>
    <row r="64" spans="2:6" ht="24" customHeight="1">
      <c r="B64" s="145" t="s">
        <v>303</v>
      </c>
      <c r="C64" s="106"/>
      <c r="D64" s="143">
        <v>1655.3</v>
      </c>
      <c r="E64" s="139">
        <v>2.92</v>
      </c>
      <c r="F64" s="142" t="s">
        <v>18</v>
      </c>
    </row>
    <row r="65" spans="2:6" ht="17.25" customHeight="1">
      <c r="B65" s="145" t="s">
        <v>304</v>
      </c>
      <c r="C65" s="106"/>
      <c r="D65" s="143">
        <v>4658.03</v>
      </c>
      <c r="E65" s="139">
        <v>8.23</v>
      </c>
      <c r="F65" s="142" t="s">
        <v>18</v>
      </c>
    </row>
    <row r="66" spans="2:6" ht="34.5" customHeight="1">
      <c r="B66" s="113" t="s">
        <v>125</v>
      </c>
      <c r="C66" s="105">
        <v>460</v>
      </c>
      <c r="D66" s="142"/>
      <c r="E66" s="142" t="s">
        <v>18</v>
      </c>
      <c r="F66" s="140"/>
    </row>
    <row r="67" spans="2:6" ht="15.75" customHeight="1">
      <c r="B67" s="113" t="s">
        <v>126</v>
      </c>
      <c r="C67" s="105">
        <v>470</v>
      </c>
      <c r="D67" s="139">
        <v>5.93</v>
      </c>
      <c r="E67" s="139">
        <v>0.01</v>
      </c>
      <c r="F67" s="140" t="s">
        <v>116</v>
      </c>
    </row>
    <row r="68" spans="2:6" ht="42.75" customHeight="1">
      <c r="B68" s="145" t="s">
        <v>359</v>
      </c>
      <c r="C68" s="106"/>
      <c r="D68" s="139">
        <v>5.93</v>
      </c>
      <c r="E68" s="139">
        <v>0.01</v>
      </c>
      <c r="F68" s="142" t="s">
        <v>18</v>
      </c>
    </row>
    <row r="69" spans="2:6" ht="26.25" customHeight="1">
      <c r="B69" s="113" t="s">
        <v>129</v>
      </c>
      <c r="C69" s="105">
        <v>480</v>
      </c>
      <c r="D69" s="142"/>
      <c r="E69" s="142" t="s">
        <v>18</v>
      </c>
      <c r="F69" s="140"/>
    </row>
    <row r="70" spans="2:6" ht="30" customHeight="1">
      <c r="B70" s="113" t="s">
        <v>127</v>
      </c>
      <c r="C70" s="105">
        <v>490</v>
      </c>
      <c r="D70" s="142"/>
      <c r="E70" s="142" t="s">
        <v>18</v>
      </c>
      <c r="F70" s="140"/>
    </row>
    <row r="71" spans="2:6" ht="30" customHeight="1">
      <c r="B71" s="113" t="s">
        <v>72</v>
      </c>
      <c r="C71" s="105">
        <v>491</v>
      </c>
      <c r="D71" s="142"/>
      <c r="E71" s="142" t="s">
        <v>18</v>
      </c>
      <c r="F71" s="140" t="s">
        <v>116</v>
      </c>
    </row>
    <row r="72" spans="2:6" ht="31.5" customHeight="1">
      <c r="B72" s="108" t="s">
        <v>130</v>
      </c>
      <c r="C72" s="101">
        <v>500</v>
      </c>
      <c r="D72" s="142"/>
      <c r="E72" s="142" t="s">
        <v>18</v>
      </c>
      <c r="F72" s="140" t="s">
        <v>116</v>
      </c>
    </row>
    <row r="73" spans="2:6" ht="11.25">
      <c r="B73" s="109" t="s">
        <v>15</v>
      </c>
      <c r="C73" s="103"/>
      <c r="D73" s="102"/>
      <c r="E73" s="102"/>
      <c r="F73" s="102"/>
    </row>
    <row r="74" spans="2:6" ht="11.25">
      <c r="B74" s="110" t="s">
        <v>131</v>
      </c>
      <c r="C74" s="101">
        <v>510</v>
      </c>
      <c r="D74" s="142"/>
      <c r="E74" s="142" t="s">
        <v>18</v>
      </c>
      <c r="F74" s="140"/>
    </row>
    <row r="75" spans="2:6" ht="11.25">
      <c r="B75" s="113" t="s">
        <v>132</v>
      </c>
      <c r="C75" s="105">
        <v>520</v>
      </c>
      <c r="D75" s="142"/>
      <c r="E75" s="142" t="s">
        <v>18</v>
      </c>
      <c r="F75" s="140"/>
    </row>
    <row r="76" spans="2:6" ht="11.25">
      <c r="B76" s="113" t="s">
        <v>133</v>
      </c>
      <c r="C76" s="105">
        <v>530</v>
      </c>
      <c r="D76" s="142"/>
      <c r="E76" s="142" t="s">
        <v>18</v>
      </c>
      <c r="F76" s="140"/>
    </row>
    <row r="77" spans="2:6" ht="11.25">
      <c r="B77" s="113" t="s">
        <v>134</v>
      </c>
      <c r="C77" s="105">
        <v>540</v>
      </c>
      <c r="D77" s="142"/>
      <c r="E77" s="142" t="s">
        <v>18</v>
      </c>
      <c r="F77" s="140"/>
    </row>
    <row r="78" spans="2:6" ht="11.25">
      <c r="B78" s="114" t="s">
        <v>249</v>
      </c>
      <c r="C78" s="105">
        <v>600</v>
      </c>
      <c r="D78" s="142"/>
      <c r="E78" s="142" t="s">
        <v>18</v>
      </c>
      <c r="F78" s="140"/>
    </row>
    <row r="79" spans="2:6" ht="11.25">
      <c r="B79" s="114" t="s">
        <v>250</v>
      </c>
      <c r="C79" s="105">
        <v>700</v>
      </c>
      <c r="D79" s="142"/>
      <c r="E79" s="142" t="s">
        <v>18</v>
      </c>
      <c r="F79" s="140" t="s">
        <v>116</v>
      </c>
    </row>
    <row r="80" spans="2:6" ht="11.25">
      <c r="B80" s="104" t="s">
        <v>251</v>
      </c>
      <c r="C80" s="105">
        <v>800</v>
      </c>
      <c r="D80" s="142"/>
      <c r="E80" s="142" t="s">
        <v>18</v>
      </c>
      <c r="F80" s="140" t="s">
        <v>116</v>
      </c>
    </row>
    <row r="81" spans="2:6" ht="11.25">
      <c r="B81" s="114" t="s">
        <v>252</v>
      </c>
      <c r="C81" s="105">
        <v>900</v>
      </c>
      <c r="D81" s="142"/>
      <c r="E81" s="142" t="s">
        <v>18</v>
      </c>
      <c r="F81" s="140" t="s">
        <v>116</v>
      </c>
    </row>
    <row r="82" spans="2:6" ht="11.25">
      <c r="B82" s="114" t="s">
        <v>170</v>
      </c>
      <c r="C82" s="105">
        <v>1000</v>
      </c>
      <c r="D82" s="142"/>
      <c r="E82" s="142" t="s">
        <v>18</v>
      </c>
      <c r="F82" s="140" t="s">
        <v>116</v>
      </c>
    </row>
    <row r="83" spans="2:6" ht="11.25">
      <c r="B83" s="114" t="s">
        <v>253</v>
      </c>
      <c r="C83" s="105">
        <v>1100</v>
      </c>
      <c r="D83" s="142"/>
      <c r="E83" s="142" t="s">
        <v>18</v>
      </c>
      <c r="F83" s="140" t="s">
        <v>116</v>
      </c>
    </row>
    <row r="84" spans="2:6" ht="11.25">
      <c r="B84" s="108" t="s">
        <v>26</v>
      </c>
      <c r="C84" s="101">
        <v>1200</v>
      </c>
      <c r="D84" s="143">
        <v>16278.87</v>
      </c>
      <c r="E84" s="139">
        <v>28.75</v>
      </c>
      <c r="F84" s="140" t="s">
        <v>116</v>
      </c>
    </row>
    <row r="85" spans="2:6" ht="11.25">
      <c r="B85" s="109" t="s">
        <v>15</v>
      </c>
      <c r="C85" s="103"/>
      <c r="D85" s="102"/>
      <c r="E85" s="102"/>
      <c r="F85" s="102"/>
    </row>
    <row r="86" spans="2:6" ht="34.5" customHeight="1">
      <c r="B86" s="113" t="s">
        <v>27</v>
      </c>
      <c r="C86" s="105">
        <v>1210</v>
      </c>
      <c r="D86" s="143">
        <v>16278.87</v>
      </c>
      <c r="E86" s="139">
        <v>28.75</v>
      </c>
      <c r="F86" s="140" t="s">
        <v>116</v>
      </c>
    </row>
    <row r="87" spans="2:6" ht="11.25">
      <c r="B87" s="113" t="s">
        <v>28</v>
      </c>
      <c r="C87" s="105">
        <v>1220</v>
      </c>
      <c r="D87" s="142"/>
      <c r="E87" s="142" t="s">
        <v>18</v>
      </c>
      <c r="F87" s="140" t="s">
        <v>116</v>
      </c>
    </row>
    <row r="88" spans="2:6" ht="22.5">
      <c r="B88" s="113" t="s">
        <v>29</v>
      </c>
      <c r="C88" s="105">
        <v>1230</v>
      </c>
      <c r="D88" s="142"/>
      <c r="E88" s="142" t="s">
        <v>18</v>
      </c>
      <c r="F88" s="140" t="s">
        <v>116</v>
      </c>
    </row>
    <row r="89" spans="2:6" ht="17.25" customHeight="1">
      <c r="B89" s="113" t="s">
        <v>30</v>
      </c>
      <c r="C89" s="105">
        <v>1240</v>
      </c>
      <c r="D89" s="107"/>
      <c r="E89" s="107" t="s">
        <v>18</v>
      </c>
      <c r="F89" s="146" t="s">
        <v>116</v>
      </c>
    </row>
    <row r="90" spans="2:6" ht="22.5">
      <c r="B90" s="147" t="s">
        <v>135</v>
      </c>
      <c r="C90" s="148">
        <v>1300</v>
      </c>
      <c r="D90" s="149">
        <v>56622.21</v>
      </c>
      <c r="E90" s="150">
        <v>100</v>
      </c>
      <c r="F90" s="151" t="s">
        <v>116</v>
      </c>
    </row>
    <row r="91" spans="2:5" ht="12">
      <c r="B91" s="83"/>
      <c r="C91" s="84"/>
      <c r="D91" s="83"/>
      <c r="E91" s="83"/>
    </row>
    <row r="92" spans="2:5" ht="12">
      <c r="B92" s="83"/>
      <c r="C92" s="84"/>
      <c r="D92" s="83"/>
      <c r="E92" s="83"/>
    </row>
    <row r="93" spans="2:5" ht="12">
      <c r="B93" s="81" t="s">
        <v>292</v>
      </c>
      <c r="C93" s="82" t="s">
        <v>296</v>
      </c>
      <c r="D93" s="83"/>
      <c r="E93" s="83"/>
    </row>
    <row r="94" spans="2:5" ht="12">
      <c r="B94" s="83"/>
      <c r="C94" s="84"/>
      <c r="D94" s="83"/>
      <c r="E94" s="83"/>
    </row>
    <row r="95" spans="2:5" ht="12">
      <c r="B95" s="83"/>
      <c r="C95" s="84"/>
      <c r="D95" s="83"/>
      <c r="E95" s="83"/>
    </row>
    <row r="96" spans="2:5" ht="12">
      <c r="B96" s="83"/>
      <c r="C96" s="84"/>
      <c r="D96" s="83"/>
      <c r="E96" s="83"/>
    </row>
    <row r="97" spans="2:5" ht="12">
      <c r="B97" s="81" t="s">
        <v>229</v>
      </c>
      <c r="C97" s="82" t="s">
        <v>230</v>
      </c>
      <c r="D97" s="83"/>
      <c r="E97" s="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1">
      <selection activeCell="H25" sqref="H2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21.75" customHeight="1">
      <c r="B9" s="8" t="s">
        <v>345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77" t="s">
        <v>315</v>
      </c>
      <c r="C12" s="178"/>
      <c r="D12" s="177"/>
      <c r="E12" s="177"/>
    </row>
    <row r="13" spans="2:5" s="13" customFormat="1" ht="12.75" customHeight="1">
      <c r="B13" s="177" t="s">
        <v>246</v>
      </c>
      <c r="C13" s="178"/>
      <c r="D13" s="178"/>
      <c r="E13" s="178"/>
    </row>
    <row r="14" ht="11.25">
      <c r="E14" s="15" t="s">
        <v>10</v>
      </c>
    </row>
    <row r="15" spans="2:5" ht="21.75" customHeight="1">
      <c r="B15" s="16" t="s">
        <v>53</v>
      </c>
      <c r="C15" s="16" t="s">
        <v>12</v>
      </c>
      <c r="D15" s="16" t="s">
        <v>54</v>
      </c>
      <c r="E15" s="16" t="s">
        <v>55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0" t="s">
        <v>56</v>
      </c>
      <c r="C17" s="67" t="s">
        <v>208</v>
      </c>
      <c r="D17" s="174">
        <f>717761675.4/1000</f>
        <v>717761.6754</v>
      </c>
      <c r="E17" s="174">
        <f>299665790.48/1000</f>
        <v>299665.79048</v>
      </c>
    </row>
    <row r="18" spans="2:5" ht="12.75">
      <c r="B18" s="61" t="s">
        <v>57</v>
      </c>
      <c r="C18" s="68" t="s">
        <v>209</v>
      </c>
      <c r="D18" s="174">
        <f>707142777.88/1000+335353.63/1000</f>
        <v>707478.13151</v>
      </c>
      <c r="E18" s="174">
        <f>295206724.87/1000+156088.78/1000</f>
        <v>295362.81364999997</v>
      </c>
    </row>
    <row r="19" spans="2:5" ht="12.75">
      <c r="B19" s="61" t="s">
        <v>58</v>
      </c>
      <c r="C19" s="68" t="s">
        <v>210</v>
      </c>
      <c r="D19" s="174">
        <f>D17-D18</f>
        <v>10283.543889999972</v>
      </c>
      <c r="E19" s="174">
        <f>E17-E18</f>
        <v>4302.976830000058</v>
      </c>
    </row>
    <row r="20" spans="2:8" ht="25.5" customHeight="1">
      <c r="B20" s="62" t="s">
        <v>59</v>
      </c>
      <c r="C20" s="67" t="s">
        <v>211</v>
      </c>
      <c r="D20" s="174">
        <v>0</v>
      </c>
      <c r="E20" s="174">
        <v>0</v>
      </c>
      <c r="H20" s="97"/>
    </row>
    <row r="21" spans="2:5" ht="23.25" customHeight="1">
      <c r="B21" s="63" t="s">
        <v>60</v>
      </c>
      <c r="C21" s="68" t="s">
        <v>212</v>
      </c>
      <c r="D21" s="174">
        <v>0</v>
      </c>
      <c r="E21" s="174">
        <v>0</v>
      </c>
    </row>
    <row r="22" spans="2:5" ht="24.75" customHeight="1">
      <c r="B22" s="63" t="s">
        <v>231</v>
      </c>
      <c r="C22" s="68" t="s">
        <v>213</v>
      </c>
      <c r="D22" s="174">
        <v>0</v>
      </c>
      <c r="E22" s="174">
        <v>0</v>
      </c>
    </row>
    <row r="23" spans="2:5" ht="11.25" customHeight="1">
      <c r="B23" s="64" t="s">
        <v>61</v>
      </c>
      <c r="C23" s="67" t="s">
        <v>214</v>
      </c>
      <c r="D23" s="174">
        <v>0</v>
      </c>
      <c r="E23" s="174">
        <v>0</v>
      </c>
    </row>
    <row r="24" spans="2:5" ht="11.25" customHeight="1">
      <c r="B24" s="64" t="s">
        <v>62</v>
      </c>
      <c r="C24" s="67" t="s">
        <v>215</v>
      </c>
      <c r="D24" s="174">
        <v>0</v>
      </c>
      <c r="E24" s="174">
        <v>0</v>
      </c>
    </row>
    <row r="25" spans="2:5" ht="11.25" customHeight="1">
      <c r="B25" s="63" t="s">
        <v>232</v>
      </c>
      <c r="C25" s="68" t="s">
        <v>216</v>
      </c>
      <c r="D25" s="174">
        <v>0</v>
      </c>
      <c r="E25" s="174">
        <v>0</v>
      </c>
    </row>
    <row r="26" spans="2:5" ht="11.25" customHeight="1">
      <c r="B26" s="63" t="s">
        <v>63</v>
      </c>
      <c r="C26" s="69" t="s">
        <v>202</v>
      </c>
      <c r="D26" s="174">
        <v>0</v>
      </c>
      <c r="E26" s="174">
        <v>0</v>
      </c>
    </row>
    <row r="27" spans="2:5" ht="14.25" customHeight="1">
      <c r="B27" s="63" t="s">
        <v>64</v>
      </c>
      <c r="C27" s="69" t="s">
        <v>203</v>
      </c>
      <c r="D27" s="174">
        <f>2400860.7/1000</f>
        <v>2400.8607</v>
      </c>
      <c r="E27" s="174">
        <f>2864693.46/1000</f>
        <v>2864.69346</v>
      </c>
    </row>
    <row r="28" spans="2:5" ht="11.25" customHeight="1">
      <c r="B28" s="63" t="s">
        <v>65</v>
      </c>
      <c r="C28" s="69" t="s">
        <v>204</v>
      </c>
      <c r="D28" s="174">
        <v>0</v>
      </c>
      <c r="E28" s="174">
        <v>0</v>
      </c>
    </row>
    <row r="29" spans="2:5" ht="11.25" customHeight="1">
      <c r="B29" s="63" t="s">
        <v>66</v>
      </c>
      <c r="C29" s="69" t="s">
        <v>217</v>
      </c>
      <c r="D29" s="174">
        <v>0</v>
      </c>
      <c r="E29" s="174">
        <v>0</v>
      </c>
    </row>
    <row r="30" spans="2:5" ht="24.75" customHeight="1">
      <c r="B30" s="64" t="s">
        <v>67</v>
      </c>
      <c r="C30" s="70" t="s">
        <v>218</v>
      </c>
      <c r="D30" s="174">
        <f>D32</f>
        <v>0</v>
      </c>
      <c r="E30" s="174">
        <f>E32+E33</f>
        <v>0</v>
      </c>
    </row>
    <row r="31" spans="2:5" ht="18.75" customHeight="1">
      <c r="B31" s="65" t="s">
        <v>68</v>
      </c>
      <c r="C31" s="71"/>
      <c r="D31" s="174"/>
      <c r="E31" s="174"/>
    </row>
    <row r="32" spans="2:5" ht="14.25" customHeight="1">
      <c r="B32" s="66" t="s">
        <v>69</v>
      </c>
      <c r="C32" s="69" t="s">
        <v>233</v>
      </c>
      <c r="D32" s="174">
        <v>0</v>
      </c>
      <c r="E32" s="174">
        <v>0</v>
      </c>
    </row>
    <row r="33" spans="2:5" ht="16.5" customHeight="1">
      <c r="B33" s="66" t="s">
        <v>70</v>
      </c>
      <c r="C33" s="69" t="s">
        <v>234</v>
      </c>
      <c r="D33" s="174">
        <v>0</v>
      </c>
      <c r="E33" s="174">
        <v>0</v>
      </c>
    </row>
    <row r="34" spans="2:5" ht="18.75" customHeight="1">
      <c r="B34" s="66" t="s">
        <v>71</v>
      </c>
      <c r="C34" s="69" t="s">
        <v>235</v>
      </c>
      <c r="D34" s="174">
        <v>0</v>
      </c>
      <c r="E34" s="174">
        <v>0</v>
      </c>
    </row>
    <row r="35" spans="2:5" ht="31.5" customHeight="1">
      <c r="B35" s="64" t="s">
        <v>236</v>
      </c>
      <c r="C35" s="70" t="s">
        <v>220</v>
      </c>
      <c r="D35" s="174">
        <f>D37</f>
        <v>-442.98</v>
      </c>
      <c r="E35" s="174">
        <f>E37</f>
        <v>-3908.40889</v>
      </c>
    </row>
    <row r="36" spans="2:5" ht="21.75" customHeight="1">
      <c r="B36" s="65" t="s">
        <v>68</v>
      </c>
      <c r="C36" s="71"/>
      <c r="D36" s="174"/>
      <c r="E36" s="174"/>
    </row>
    <row r="37" spans="2:5" ht="18" customHeight="1">
      <c r="B37" s="66" t="s">
        <v>69</v>
      </c>
      <c r="C37" s="69" t="s">
        <v>237</v>
      </c>
      <c r="D37" s="174">
        <f>-442980/1000</f>
        <v>-442.98</v>
      </c>
      <c r="E37" s="174">
        <f>-3908408.89/1000</f>
        <v>-3908.40889</v>
      </c>
    </row>
    <row r="38" spans="2:5" ht="20.25" customHeight="1">
      <c r="B38" s="66" t="s">
        <v>70</v>
      </c>
      <c r="C38" s="69" t="s">
        <v>238</v>
      </c>
      <c r="D38" s="174">
        <v>0</v>
      </c>
      <c r="E38" s="174">
        <v>0</v>
      </c>
    </row>
    <row r="39" spans="2:5" ht="20.25" customHeight="1">
      <c r="B39" s="66" t="s">
        <v>72</v>
      </c>
      <c r="C39" s="69" t="s">
        <v>239</v>
      </c>
      <c r="D39" s="174">
        <v>0</v>
      </c>
      <c r="E39" s="174">
        <v>0</v>
      </c>
    </row>
    <row r="40" spans="2:5" ht="20.25" customHeight="1">
      <c r="B40" s="66" t="s">
        <v>73</v>
      </c>
      <c r="C40" s="69" t="s">
        <v>240</v>
      </c>
      <c r="D40" s="174">
        <v>0</v>
      </c>
      <c r="E40" s="174">
        <v>0</v>
      </c>
    </row>
    <row r="41" spans="2:5" ht="28.5" customHeight="1">
      <c r="B41" s="64" t="s">
        <v>241</v>
      </c>
      <c r="C41" s="70" t="s">
        <v>221</v>
      </c>
      <c r="D41" s="174">
        <v>0</v>
      </c>
      <c r="E41" s="174">
        <v>0</v>
      </c>
    </row>
    <row r="42" spans="2:5" ht="42" customHeight="1">
      <c r="B42" s="64" t="s">
        <v>242</v>
      </c>
      <c r="C42" s="70" t="s">
        <v>222</v>
      </c>
      <c r="D42" s="174">
        <f>62437.5/1000+D43+1000/1000+1561.95/1000</f>
        <v>2132.3756099999996</v>
      </c>
      <c r="E42" s="174">
        <f>30825/1000+E43</f>
        <v>1828.30853</v>
      </c>
    </row>
    <row r="43" spans="2:5" ht="15" customHeight="1">
      <c r="B43" s="63" t="s">
        <v>74</v>
      </c>
      <c r="C43" s="69" t="s">
        <v>223</v>
      </c>
      <c r="D43" s="174">
        <f>2067376.16/1000</f>
        <v>2067.37616</v>
      </c>
      <c r="E43" s="174">
        <f>1797483.53/1000</f>
        <v>1797.48353</v>
      </c>
    </row>
    <row r="44" spans="2:5" ht="12" customHeight="1">
      <c r="B44" s="63" t="s">
        <v>75</v>
      </c>
      <c r="C44" s="69" t="s">
        <v>224</v>
      </c>
      <c r="D44" s="174">
        <f>340669.49/1000</f>
        <v>340.66949</v>
      </c>
      <c r="E44" s="174">
        <f>516275.25/1000</f>
        <v>516.27525</v>
      </c>
    </row>
    <row r="45" spans="2:5" ht="13.5" customHeight="1">
      <c r="B45" s="63" t="s">
        <v>76</v>
      </c>
      <c r="C45" s="69" t="s">
        <v>225</v>
      </c>
      <c r="D45" s="174">
        <v>0</v>
      </c>
      <c r="E45" s="174">
        <v>0</v>
      </c>
    </row>
    <row r="46" spans="2:5" ht="28.5" customHeight="1">
      <c r="B46" s="63" t="s">
        <v>77</v>
      </c>
      <c r="C46" s="69" t="s">
        <v>205</v>
      </c>
      <c r="D46" s="174">
        <f>31044220.76/1000</f>
        <v>31044.22076</v>
      </c>
      <c r="E46" s="174">
        <f>14549286/1000</f>
        <v>14549.286</v>
      </c>
    </row>
    <row r="47" spans="2:5" ht="33" customHeight="1">
      <c r="B47" s="63" t="s">
        <v>243</v>
      </c>
      <c r="C47" s="69" t="s">
        <v>206</v>
      </c>
      <c r="D47" s="174">
        <f>22168181.53/1000</f>
        <v>22168.18153</v>
      </c>
      <c r="E47" s="174">
        <f>16822959.22/1000</f>
        <v>16822.959219999997</v>
      </c>
    </row>
    <row r="48" spans="2:5" ht="70.5" customHeight="1">
      <c r="B48" s="75" t="s">
        <v>78</v>
      </c>
      <c r="C48" s="76" t="s">
        <v>207</v>
      </c>
      <c r="D48" s="174">
        <f>D19+D27+D30-D42+D46-D47+D44+D35</f>
        <v>19325.75769999997</v>
      </c>
      <c r="E48" s="174">
        <f>E19+E22+E25+E26+E27+E28+E29+E30+E35+E41+E44+E46-E42-E47-E45</f>
        <v>-326.44509999993534</v>
      </c>
    </row>
    <row r="51" spans="2:5" ht="12">
      <c r="B51" s="81" t="s">
        <v>50</v>
      </c>
      <c r="C51" s="82" t="s">
        <v>288</v>
      </c>
      <c r="D51" s="83"/>
      <c r="E51" s="77"/>
    </row>
    <row r="52" spans="2:6" ht="12">
      <c r="B52" s="83"/>
      <c r="C52" s="84"/>
      <c r="D52" s="83"/>
      <c r="E52" s="77"/>
      <c r="F52" s="83"/>
    </row>
    <row r="53" spans="2:6" ht="12">
      <c r="B53" s="83"/>
      <c r="C53" s="84"/>
      <c r="D53" s="83"/>
      <c r="E53" s="77"/>
      <c r="F53" s="83"/>
    </row>
    <row r="54" spans="2:6" ht="12">
      <c r="B54" s="83"/>
      <c r="C54" s="84"/>
      <c r="D54" s="83"/>
      <c r="E54" s="77"/>
      <c r="F54" s="83"/>
    </row>
    <row r="55" spans="2:6" ht="12">
      <c r="B55" s="81" t="s">
        <v>292</v>
      </c>
      <c r="C55" s="82" t="s">
        <v>294</v>
      </c>
      <c r="D55" s="83"/>
      <c r="E55" s="77"/>
      <c r="F55" s="83"/>
    </row>
    <row r="56" spans="2:6" ht="12">
      <c r="B56" s="83"/>
      <c r="C56" s="84"/>
      <c r="D56" s="83"/>
      <c r="E56" s="77"/>
      <c r="F56" s="83"/>
    </row>
    <row r="57" spans="2:6" ht="12">
      <c r="B57" s="83"/>
      <c r="C57" s="84"/>
      <c r="D57" s="83"/>
      <c r="E57" s="77"/>
      <c r="F57" s="83"/>
    </row>
    <row r="58" spans="2:6" ht="12">
      <c r="B58" s="83"/>
      <c r="C58" s="84"/>
      <c r="D58" s="83"/>
      <c r="E58" s="77"/>
      <c r="F58" s="83"/>
    </row>
    <row r="59" spans="2:6" ht="12">
      <c r="B59" s="81" t="s">
        <v>229</v>
      </c>
      <c r="C59" s="82" t="s">
        <v>230</v>
      </c>
      <c r="D59" s="83"/>
      <c r="E59" s="77"/>
      <c r="F59" s="83"/>
    </row>
    <row r="60" spans="2:6" ht="12">
      <c r="B60" s="83"/>
      <c r="C60" s="84"/>
      <c r="D60" s="83"/>
      <c r="E60" s="77"/>
      <c r="F60" s="83"/>
    </row>
    <row r="61" spans="2:6" ht="12">
      <c r="B61" s="83"/>
      <c r="C61" s="84"/>
      <c r="D61" s="83"/>
      <c r="E61" s="77"/>
      <c r="F61" s="83"/>
    </row>
    <row r="62" spans="2:6" ht="12">
      <c r="B62" s="83"/>
      <c r="C62" s="84"/>
      <c r="D62" s="83"/>
      <c r="E62" s="77"/>
      <c r="F62" s="83"/>
    </row>
    <row r="63" spans="2:6" ht="12">
      <c r="B63" s="83"/>
      <c r="C63" s="84"/>
      <c r="D63" s="83"/>
      <c r="E63" s="83"/>
      <c r="F63" s="83"/>
    </row>
    <row r="64" spans="2:6" ht="12">
      <c r="B64" s="83"/>
      <c r="C64" s="84"/>
      <c r="D64" s="83"/>
      <c r="E64" s="83"/>
      <c r="F64" s="83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PageLayoutView="0" workbookViewId="0" topLeftCell="A4">
      <selection activeCell="DG5" sqref="DF5:DG5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79</v>
      </c>
    </row>
    <row r="2" s="19" customFormat="1" ht="12" customHeight="1">
      <c r="BS2" s="19" t="s">
        <v>1</v>
      </c>
    </row>
    <row r="3" s="19" customFormat="1" ht="12" customHeight="1">
      <c r="BS3" s="19" t="s">
        <v>80</v>
      </c>
    </row>
    <row r="4" s="19" customFormat="1" ht="12" customHeight="1">
      <c r="BS4" s="19" t="s">
        <v>81</v>
      </c>
    </row>
    <row r="5" s="19" customFormat="1" ht="12" customHeight="1">
      <c r="BS5" s="19" t="s">
        <v>82</v>
      </c>
    </row>
    <row r="7" spans="1:107" ht="16.5">
      <c r="A7" s="215" t="s">
        <v>344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</row>
    <row r="8" spans="11:97" ht="15.75">
      <c r="K8" s="216" t="s">
        <v>83</v>
      </c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</row>
    <row r="9" spans="11:97" s="19" customFormat="1" ht="25.5" customHeight="1">
      <c r="K9" s="217" t="s">
        <v>84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85</v>
      </c>
    </row>
    <row r="12" spans="1:107" ht="15.75">
      <c r="A12" s="20" t="s">
        <v>86</v>
      </c>
      <c r="AC12" s="216" t="s">
        <v>87</v>
      </c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</row>
    <row r="14" ht="15.75">
      <c r="H14" s="20" t="s">
        <v>88</v>
      </c>
    </row>
    <row r="16" spans="1:107" ht="63.75" customHeight="1">
      <c r="A16" s="218" t="s">
        <v>89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20"/>
      <c r="AQ16" s="218" t="s">
        <v>90</v>
      </c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20"/>
      <c r="BG16" s="218" t="s">
        <v>91</v>
      </c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20"/>
      <c r="BV16" s="218" t="s">
        <v>92</v>
      </c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20"/>
      <c r="CI16" s="218" t="s">
        <v>93</v>
      </c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20"/>
    </row>
    <row r="17" spans="1:107" ht="15.75">
      <c r="A17" s="200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2"/>
      <c r="AQ17" s="200">
        <v>2</v>
      </c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2"/>
      <c r="BG17" s="200">
        <v>3</v>
      </c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2"/>
      <c r="BV17" s="200">
        <v>4</v>
      </c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2"/>
      <c r="CI17" s="200">
        <v>5</v>
      </c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2"/>
    </row>
    <row r="18" spans="1:107" ht="53.25" customHeight="1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1"/>
      <c r="AQ18" s="212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4"/>
      <c r="BG18" s="206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8"/>
      <c r="BV18" s="227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9"/>
      <c r="CI18" s="227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9"/>
    </row>
    <row r="20" ht="15.75">
      <c r="H20" s="20" t="s">
        <v>94</v>
      </c>
    </row>
    <row r="22" ht="15.75">
      <c r="H22" s="20" t="s">
        <v>95</v>
      </c>
    </row>
    <row r="24" spans="1:107" s="22" customFormat="1" ht="125.25" customHeight="1">
      <c r="A24" s="203" t="s">
        <v>96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5"/>
      <c r="P24" s="203" t="s">
        <v>97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5"/>
      <c r="AM24" s="203" t="s">
        <v>98</v>
      </c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5"/>
      <c r="BB24" s="203" t="s">
        <v>99</v>
      </c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N24" s="203" t="s">
        <v>100</v>
      </c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5"/>
      <c r="CC24" s="203" t="s">
        <v>101</v>
      </c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5"/>
      <c r="CP24" s="203" t="s">
        <v>102</v>
      </c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5"/>
    </row>
    <row r="25" spans="1:107" ht="15.75">
      <c r="A25" s="200">
        <v>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2"/>
      <c r="P25" s="200">
        <v>2</v>
      </c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2"/>
      <c r="AM25" s="200">
        <v>3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2"/>
      <c r="BB25" s="200">
        <v>4</v>
      </c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2"/>
      <c r="BN25" s="200">
        <v>5</v>
      </c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2"/>
      <c r="CC25" s="200">
        <v>6</v>
      </c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2"/>
      <c r="CP25" s="200">
        <v>7</v>
      </c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2"/>
    </row>
    <row r="26" spans="1:107" ht="59.25" customHeight="1" hidden="1">
      <c r="A26" s="232" t="s">
        <v>245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  <c r="P26" s="209" t="s">
        <v>309</v>
      </c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1"/>
      <c r="AM26" s="221">
        <f>7332582.4/1000</f>
        <v>7332.5824</v>
      </c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3"/>
      <c r="BB26" s="224">
        <v>0.1511</v>
      </c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6"/>
      <c r="BN26" s="224">
        <v>0.15</v>
      </c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6"/>
      <c r="CC26" s="227" t="s">
        <v>310</v>
      </c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9"/>
      <c r="CP26" s="227" t="s">
        <v>311</v>
      </c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9"/>
    </row>
    <row r="27" spans="1:107" ht="59.25" customHeight="1" hidden="1">
      <c r="A27" s="232" t="s">
        <v>245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4"/>
      <c r="P27" s="209" t="s">
        <v>312</v>
      </c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1"/>
      <c r="AM27" s="221">
        <f>7472325/1000</f>
        <v>7472.325</v>
      </c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224">
        <v>0.1531</v>
      </c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6"/>
      <c r="BN27" s="224">
        <v>0.15</v>
      </c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6"/>
      <c r="CC27" s="227" t="s">
        <v>311</v>
      </c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9"/>
      <c r="CP27" s="227" t="s">
        <v>313</v>
      </c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9"/>
    </row>
    <row r="28" spans="1:107" ht="59.25" customHeight="1" hidden="1">
      <c r="A28" s="232" t="s">
        <v>245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  <c r="P28" s="209" t="s">
        <v>284</v>
      </c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1"/>
      <c r="AM28" s="221">
        <f>5338450/1000</f>
        <v>5338.45</v>
      </c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3"/>
      <c r="BB28" s="224">
        <v>0.1519</v>
      </c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6"/>
      <c r="BN28" s="224">
        <v>0.15</v>
      </c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6"/>
      <c r="CC28" s="227" t="s">
        <v>290</v>
      </c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9"/>
      <c r="CP28" s="227" t="s">
        <v>291</v>
      </c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9"/>
    </row>
    <row r="29" spans="1:107" ht="59.25" customHeight="1" hidden="1">
      <c r="A29" s="232" t="s">
        <v>245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  <c r="P29" s="209" t="s">
        <v>269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1"/>
      <c r="AM29" s="221">
        <f>5874400/1000</f>
        <v>5874.4</v>
      </c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224">
        <v>0.1539</v>
      </c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6"/>
      <c r="BN29" s="224">
        <v>0.15</v>
      </c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6"/>
      <c r="CC29" s="227" t="s">
        <v>267</v>
      </c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9"/>
      <c r="CP29" s="227" t="s">
        <v>268</v>
      </c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9"/>
    </row>
    <row r="30" spans="1:107" ht="59.25" customHeight="1" hidden="1">
      <c r="A30" s="232" t="s">
        <v>245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4"/>
      <c r="P30" s="209" t="s">
        <v>270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1"/>
      <c r="AM30" s="221">
        <f>6274520/1000</f>
        <v>6274.52</v>
      </c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3"/>
      <c r="BB30" s="224">
        <v>0.1643</v>
      </c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6"/>
      <c r="BN30" s="224">
        <v>0.15</v>
      </c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6"/>
      <c r="CC30" s="227" t="s">
        <v>267</v>
      </c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9"/>
      <c r="CP30" s="227" t="s">
        <v>268</v>
      </c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9"/>
    </row>
    <row r="31" spans="1:107" ht="59.25" customHeight="1" hidden="1">
      <c r="A31" s="232" t="s">
        <v>245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4"/>
      <c r="P31" s="209" t="s">
        <v>284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  <c r="AM31" s="221">
        <f>5471666/1000</f>
        <v>5471.666</v>
      </c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3"/>
      <c r="BB31" s="224">
        <v>0.1503</v>
      </c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6"/>
      <c r="BN31" s="224">
        <v>0.15</v>
      </c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6"/>
      <c r="CC31" s="227" t="s">
        <v>285</v>
      </c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9"/>
      <c r="CP31" s="227" t="s">
        <v>286</v>
      </c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9"/>
    </row>
    <row r="33" spans="1:107" s="22" customFormat="1" ht="150.75" customHeight="1">
      <c r="A33" s="203" t="s">
        <v>96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5"/>
      <c r="P33" s="203" t="s">
        <v>97</v>
      </c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5"/>
      <c r="AM33" s="203" t="s">
        <v>98</v>
      </c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5"/>
      <c r="BB33" s="203" t="s">
        <v>103</v>
      </c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5"/>
      <c r="BO33" s="203" t="s">
        <v>104</v>
      </c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5"/>
      <c r="CD33" s="203" t="s">
        <v>101</v>
      </c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5"/>
      <c r="CQ33" s="203" t="s">
        <v>102</v>
      </c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5"/>
    </row>
    <row r="34" spans="1:107" ht="15.75">
      <c r="A34" s="200">
        <v>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2"/>
      <c r="P34" s="200">
        <v>2</v>
      </c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2"/>
      <c r="AM34" s="200">
        <v>3</v>
      </c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2"/>
      <c r="BB34" s="200">
        <v>4</v>
      </c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2"/>
      <c r="BO34" s="200">
        <v>5</v>
      </c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2"/>
      <c r="CD34" s="200">
        <v>6</v>
      </c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2"/>
      <c r="CQ34" s="200">
        <v>7</v>
      </c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2"/>
    </row>
    <row r="35" spans="1:107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</row>
    <row r="37" spans="1:107" ht="15.75">
      <c r="A37" s="231" t="s">
        <v>105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V37" s="230" t="s">
        <v>289</v>
      </c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</row>
    <row r="38" spans="1:107" s="19" customFormat="1" ht="12.75">
      <c r="A38" s="217" t="s">
        <v>106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BA38" s="236" t="s">
        <v>107</v>
      </c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6"/>
      <c r="BT38" s="26"/>
      <c r="BU38" s="26"/>
      <c r="BV38" s="236" t="s">
        <v>108</v>
      </c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</row>
    <row r="39" spans="1:49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1:107" ht="35.25" customHeight="1">
      <c r="A40" s="235" t="s">
        <v>292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V40" s="230" t="s">
        <v>295</v>
      </c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</row>
    <row r="41" spans="1:107" s="19" customFormat="1" ht="12.75" customHeight="1">
      <c r="A41" s="217" t="s">
        <v>106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BA41" s="236" t="s">
        <v>107</v>
      </c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6"/>
      <c r="BT41" s="26"/>
      <c r="BU41" s="26"/>
      <c r="BV41" s="236" t="s">
        <v>108</v>
      </c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</row>
    <row r="43" spans="2:107" ht="34.5" customHeight="1">
      <c r="B43" s="231" t="s">
        <v>229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8"/>
      <c r="AZ43" s="28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9"/>
      <c r="BT43" s="29"/>
      <c r="BU43" s="29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</row>
    <row r="44" spans="2:107" ht="15.75">
      <c r="B44" s="217" t="s">
        <v>106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8"/>
      <c r="AZ44" s="28"/>
      <c r="BA44" s="217" t="s">
        <v>107</v>
      </c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8"/>
      <c r="BT44" s="28"/>
      <c r="BU44" s="28"/>
      <c r="BV44" s="217" t="s">
        <v>108</v>
      </c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</row>
  </sheetData>
  <sheetProtection/>
  <mergeCells count="107">
    <mergeCell ref="CP31:DC31"/>
    <mergeCell ref="A31:O31"/>
    <mergeCell ref="P31:AL31"/>
    <mergeCell ref="AM31:BA31"/>
    <mergeCell ref="BB31:BM31"/>
    <mergeCell ref="BN31:CB31"/>
    <mergeCell ref="CC31:CO31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AM29:BA29"/>
    <mergeCell ref="BB29:BM29"/>
    <mergeCell ref="BN29:CB29"/>
    <mergeCell ref="CC29:CO29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AM27:BA27"/>
    <mergeCell ref="BB27:BM27"/>
    <mergeCell ref="BN27:CB27"/>
    <mergeCell ref="CC27:CO27"/>
    <mergeCell ref="BV43:DC43"/>
    <mergeCell ref="B44:AX44"/>
    <mergeCell ref="BA44:BR44"/>
    <mergeCell ref="BV44:DC44"/>
    <mergeCell ref="BV41:DC41"/>
    <mergeCell ref="BA37:BR37"/>
    <mergeCell ref="A38:AW38"/>
    <mergeCell ref="BA38:BR38"/>
    <mergeCell ref="A41:AW41"/>
    <mergeCell ref="BA41:BR41"/>
    <mergeCell ref="B43:AX43"/>
    <mergeCell ref="BA43:BR43"/>
    <mergeCell ref="A40:AW40"/>
    <mergeCell ref="BA40:BR40"/>
    <mergeCell ref="BV40:DC40"/>
    <mergeCell ref="CQ34:DC34"/>
    <mergeCell ref="A34:O34"/>
    <mergeCell ref="P34:AL34"/>
    <mergeCell ref="AM34:BA34"/>
    <mergeCell ref="BV38:DC38"/>
    <mergeCell ref="A37:AW37"/>
    <mergeCell ref="A33:O33"/>
    <mergeCell ref="P33:AL33"/>
    <mergeCell ref="AM33:BA33"/>
    <mergeCell ref="P24:AL24"/>
    <mergeCell ref="BB34:BN34"/>
    <mergeCell ref="BN25:CB25"/>
    <mergeCell ref="A26:O26"/>
    <mergeCell ref="P26:AL26"/>
    <mergeCell ref="BB33:BN33"/>
    <mergeCell ref="BO33:CC33"/>
    <mergeCell ref="CD33:CP33"/>
    <mergeCell ref="CQ33:DC33"/>
    <mergeCell ref="BV37:DC37"/>
    <mergeCell ref="BO34:CC34"/>
    <mergeCell ref="CD34:CP34"/>
    <mergeCell ref="CC26:CO26"/>
    <mergeCell ref="BV16:CH16"/>
    <mergeCell ref="CP24:DC24"/>
    <mergeCell ref="BV18:CH18"/>
    <mergeCell ref="CI17:DC17"/>
    <mergeCell ref="CI18:DC18"/>
    <mergeCell ref="CC25:CO25"/>
    <mergeCell ref="CP25:DC25"/>
    <mergeCell ref="CP26:DC26"/>
    <mergeCell ref="BN26:CB26"/>
    <mergeCell ref="A25:O25"/>
    <mergeCell ref="P25:AL25"/>
    <mergeCell ref="AM25:BA25"/>
    <mergeCell ref="BB25:BM25"/>
    <mergeCell ref="A24:O24"/>
    <mergeCell ref="AM26:BA26"/>
    <mergeCell ref="BB26:BM26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BG17:BU17"/>
    <mergeCell ref="BV17:CH17"/>
    <mergeCell ref="AM24:BA24"/>
    <mergeCell ref="BB24:BM24"/>
    <mergeCell ref="BN24:CB24"/>
    <mergeCell ref="CC24:CO24"/>
    <mergeCell ref="BG18:BU18"/>
    <mergeCell ref="A18:AP18"/>
    <mergeCell ref="AQ18:BF1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3"/>
  <sheetViews>
    <sheetView zoomScalePageLayoutView="0" workbookViewId="0" topLeftCell="A46">
      <selection activeCell="K78" sqref="K78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77" customWidth="1"/>
    <col min="5" max="5" width="17.83203125" style="77" customWidth="1"/>
    <col min="6" max="6" width="13.66015625" style="0" customWidth="1"/>
  </cols>
  <sheetData>
    <row r="1" spans="1:5" ht="8.25" customHeight="1">
      <c r="A1" s="33"/>
      <c r="B1" s="31"/>
      <c r="C1" s="31"/>
      <c r="D1" s="118"/>
      <c r="E1" s="119"/>
    </row>
    <row r="2" spans="1:5" s="4" customFormat="1" ht="12" customHeight="1">
      <c r="A2" s="56"/>
      <c r="B2" s="34"/>
      <c r="C2" s="57"/>
      <c r="D2" s="120"/>
      <c r="E2" s="121" t="s">
        <v>0</v>
      </c>
    </row>
    <row r="3" spans="1:5" s="4" customFormat="1" ht="12" customHeight="1">
      <c r="A3" s="56"/>
      <c r="B3" s="34"/>
      <c r="C3" s="57"/>
      <c r="D3" s="120"/>
      <c r="E3" s="121" t="s">
        <v>1</v>
      </c>
    </row>
    <row r="4" spans="1:5" s="4" customFormat="1" ht="12" customHeight="1">
      <c r="A4" s="56"/>
      <c r="B4" s="34"/>
      <c r="C4" s="57"/>
      <c r="D4" s="120"/>
      <c r="E4" s="121" t="s">
        <v>2</v>
      </c>
    </row>
    <row r="5" spans="1:5" s="4" customFormat="1" ht="12" customHeight="1">
      <c r="A5" s="56"/>
      <c r="B5" s="34"/>
      <c r="C5" s="57"/>
      <c r="D5" s="120"/>
      <c r="E5" s="121" t="s">
        <v>3</v>
      </c>
    </row>
    <row r="6" spans="1:5" s="4" customFormat="1" ht="12" customHeight="1">
      <c r="A6" s="56"/>
      <c r="B6" s="34"/>
      <c r="C6" s="57"/>
      <c r="D6" s="120"/>
      <c r="E6" s="121" t="s">
        <v>4</v>
      </c>
    </row>
    <row r="7" spans="1:5" s="4" customFormat="1" ht="12" customHeight="1">
      <c r="A7" s="56"/>
      <c r="B7" s="34"/>
      <c r="C7" s="57"/>
      <c r="D7" s="120"/>
      <c r="E7" s="121" t="s">
        <v>5</v>
      </c>
    </row>
    <row r="8" spans="1:5" s="4" customFormat="1" ht="12" customHeight="1">
      <c r="A8" s="56"/>
      <c r="B8" s="37" t="s">
        <v>6</v>
      </c>
      <c r="C8" s="46"/>
      <c r="D8" s="122"/>
      <c r="E8" s="122"/>
    </row>
    <row r="9" spans="1:5" s="4" customFormat="1" ht="12" customHeight="1">
      <c r="A9" s="56"/>
      <c r="B9" s="47" t="s">
        <v>357</v>
      </c>
      <c r="C9" s="48"/>
      <c r="D9" s="123"/>
      <c r="E9" s="123"/>
    </row>
    <row r="10" spans="1:5" ht="12" customHeight="1">
      <c r="A10" s="33"/>
      <c r="B10" s="47" t="s">
        <v>226</v>
      </c>
      <c r="C10" s="42"/>
      <c r="D10" s="124"/>
      <c r="E10" s="124"/>
    </row>
    <row r="11" spans="1:5" ht="11.25" customHeight="1">
      <c r="A11" s="33"/>
      <c r="B11" s="41" t="s">
        <v>8</v>
      </c>
      <c r="C11" s="42"/>
      <c r="D11" s="124"/>
      <c r="E11" s="124"/>
    </row>
    <row r="12" spans="1:5" s="13" customFormat="1" ht="12.75" customHeight="1">
      <c r="A12" s="52"/>
      <c r="B12" s="198" t="s">
        <v>318</v>
      </c>
      <c r="C12" s="198"/>
      <c r="D12" s="198"/>
      <c r="E12" s="198"/>
    </row>
    <row r="13" spans="1:5" s="13" customFormat="1" ht="11.25" customHeight="1">
      <c r="A13" s="52"/>
      <c r="B13" s="198" t="s">
        <v>246</v>
      </c>
      <c r="C13" s="198"/>
      <c r="D13" s="198"/>
      <c r="E13" s="198"/>
    </row>
    <row r="14" spans="1:5" s="13" customFormat="1" ht="9" customHeight="1">
      <c r="A14" s="52"/>
      <c r="B14" s="52"/>
      <c r="C14" s="58"/>
      <c r="D14" s="125"/>
      <c r="E14" s="126" t="s">
        <v>227</v>
      </c>
    </row>
    <row r="15" spans="1:5" s="13" customFormat="1" ht="40.5" customHeight="1">
      <c r="A15" s="52"/>
      <c r="B15" s="85" t="s">
        <v>11</v>
      </c>
      <c r="C15" s="86" t="s">
        <v>12</v>
      </c>
      <c r="D15" s="87" t="s">
        <v>13</v>
      </c>
      <c r="E15" s="87" t="s">
        <v>14</v>
      </c>
    </row>
    <row r="16" spans="1:5" s="14" customFormat="1" ht="15" customHeight="1">
      <c r="A16" s="59"/>
      <c r="B16" s="88" t="s">
        <v>198</v>
      </c>
      <c r="C16" s="88" t="s">
        <v>199</v>
      </c>
      <c r="D16" s="88" t="s">
        <v>200</v>
      </c>
      <c r="E16" s="88" t="s">
        <v>201</v>
      </c>
    </row>
    <row r="17" spans="1:5" ht="21.75" customHeight="1">
      <c r="A17" s="33"/>
      <c r="B17" s="152" t="s">
        <v>248</v>
      </c>
      <c r="C17" s="117"/>
      <c r="D17" s="127"/>
      <c r="E17" s="127"/>
    </row>
    <row r="18" spans="1:5" ht="13.5" customHeight="1">
      <c r="A18" s="33"/>
      <c r="B18" s="153" t="s">
        <v>115</v>
      </c>
      <c r="C18" s="154">
        <v>10</v>
      </c>
      <c r="D18" s="155">
        <v>89.19</v>
      </c>
      <c r="E18" s="155">
        <v>27.46</v>
      </c>
    </row>
    <row r="19" spans="1:5" ht="18.75" customHeight="1">
      <c r="A19" s="33"/>
      <c r="B19" s="156" t="s">
        <v>15</v>
      </c>
      <c r="C19" s="157"/>
      <c r="D19" s="158"/>
      <c r="E19" s="156"/>
    </row>
    <row r="20" spans="1:5" ht="19.5" customHeight="1">
      <c r="A20" s="33"/>
      <c r="B20" s="159" t="s">
        <v>16</v>
      </c>
      <c r="C20" s="160">
        <v>11</v>
      </c>
      <c r="D20" s="161">
        <v>89.19</v>
      </c>
      <c r="E20" s="161">
        <v>27.46</v>
      </c>
    </row>
    <row r="21" spans="1:5" ht="11.25">
      <c r="A21" s="33"/>
      <c r="B21" s="159" t="s">
        <v>17</v>
      </c>
      <c r="C21" s="160">
        <v>12</v>
      </c>
      <c r="D21" s="162" t="s">
        <v>18</v>
      </c>
      <c r="E21" s="162" t="s">
        <v>18</v>
      </c>
    </row>
    <row r="22" spans="1:5" ht="11.25">
      <c r="A22" s="33"/>
      <c r="B22" s="153" t="s">
        <v>19</v>
      </c>
      <c r="C22" s="154">
        <v>20</v>
      </c>
      <c r="D22" s="163" t="s">
        <v>18</v>
      </c>
      <c r="E22" s="163" t="s">
        <v>18</v>
      </c>
    </row>
    <row r="23" spans="1:5" ht="21.75" customHeight="1">
      <c r="A23" s="33"/>
      <c r="B23" s="156" t="s">
        <v>15</v>
      </c>
      <c r="C23" s="157"/>
      <c r="D23" s="158"/>
      <c r="E23" s="156"/>
    </row>
    <row r="24" spans="1:5" ht="13.5" customHeight="1">
      <c r="A24" s="33"/>
      <c r="B24" s="159" t="s">
        <v>16</v>
      </c>
      <c r="C24" s="160">
        <v>21</v>
      </c>
      <c r="D24" s="162" t="s">
        <v>18</v>
      </c>
      <c r="E24" s="162" t="s">
        <v>18</v>
      </c>
    </row>
    <row r="25" spans="1:5" ht="13.5" customHeight="1">
      <c r="A25" s="33"/>
      <c r="B25" s="159" t="s">
        <v>17</v>
      </c>
      <c r="C25" s="160">
        <v>22</v>
      </c>
      <c r="D25" s="163" t="s">
        <v>18</v>
      </c>
      <c r="E25" s="163" t="s">
        <v>18</v>
      </c>
    </row>
    <row r="26" spans="1:5" ht="13.5" customHeight="1">
      <c r="A26" s="33"/>
      <c r="B26" s="164" t="s">
        <v>20</v>
      </c>
      <c r="C26" s="154">
        <v>30</v>
      </c>
      <c r="D26" s="163" t="s">
        <v>18</v>
      </c>
      <c r="E26" s="163" t="s">
        <v>18</v>
      </c>
    </row>
    <row r="27" spans="1:5" ht="12.75" customHeight="1">
      <c r="A27" s="33"/>
      <c r="B27" s="165" t="s">
        <v>15</v>
      </c>
      <c r="C27" s="157"/>
      <c r="D27" s="156"/>
      <c r="E27" s="156"/>
    </row>
    <row r="28" spans="1:5" ht="27" customHeight="1">
      <c r="A28" s="33"/>
      <c r="B28" s="159" t="s">
        <v>21</v>
      </c>
      <c r="C28" s="160">
        <v>31</v>
      </c>
      <c r="D28" s="162" t="s">
        <v>18</v>
      </c>
      <c r="E28" s="162" t="s">
        <v>18</v>
      </c>
    </row>
    <row r="29" spans="1:5" ht="27.75" customHeight="1">
      <c r="A29" s="33"/>
      <c r="B29" s="159" t="s">
        <v>22</v>
      </c>
      <c r="C29" s="160">
        <v>32</v>
      </c>
      <c r="D29" s="162" t="s">
        <v>18</v>
      </c>
      <c r="E29" s="162" t="s">
        <v>18</v>
      </c>
    </row>
    <row r="30" spans="1:5" ht="22.5" customHeight="1">
      <c r="A30" s="33"/>
      <c r="B30" s="164" t="s">
        <v>23</v>
      </c>
      <c r="C30" s="154">
        <v>40</v>
      </c>
      <c r="D30" s="163" t="s">
        <v>272</v>
      </c>
      <c r="E30" s="163" t="s">
        <v>346</v>
      </c>
    </row>
    <row r="31" spans="1:5" ht="26.25" customHeight="1">
      <c r="A31" s="33"/>
      <c r="B31" s="165" t="s">
        <v>15</v>
      </c>
      <c r="C31" s="157"/>
      <c r="D31" s="156"/>
      <c r="E31" s="156"/>
    </row>
    <row r="32" spans="1:5" ht="48" customHeight="1">
      <c r="A32" s="33"/>
      <c r="B32" s="159" t="s">
        <v>21</v>
      </c>
      <c r="C32" s="160">
        <v>41</v>
      </c>
      <c r="D32" s="162" t="s">
        <v>272</v>
      </c>
      <c r="E32" s="162" t="s">
        <v>346</v>
      </c>
    </row>
    <row r="33" spans="1:5" ht="20.25" customHeight="1">
      <c r="A33" s="33"/>
      <c r="B33" s="166" t="s">
        <v>347</v>
      </c>
      <c r="C33" s="167"/>
      <c r="D33" s="162" t="s">
        <v>18</v>
      </c>
      <c r="E33" s="162" t="s">
        <v>348</v>
      </c>
    </row>
    <row r="34" spans="1:5" ht="23.25" customHeight="1">
      <c r="A34" s="33"/>
      <c r="B34" s="166" t="s">
        <v>314</v>
      </c>
      <c r="C34" s="167"/>
      <c r="D34" s="162" t="s">
        <v>18</v>
      </c>
      <c r="E34" s="162" t="s">
        <v>349</v>
      </c>
    </row>
    <row r="35" spans="1:5" ht="24.75" customHeight="1">
      <c r="A35" s="33"/>
      <c r="B35" s="166" t="s">
        <v>304</v>
      </c>
      <c r="C35" s="167"/>
      <c r="D35" s="162" t="s">
        <v>280</v>
      </c>
      <c r="E35" s="162" t="s">
        <v>350</v>
      </c>
    </row>
    <row r="36" spans="1:5" ht="18.75" customHeight="1">
      <c r="A36" s="33"/>
      <c r="B36" s="166" t="s">
        <v>300</v>
      </c>
      <c r="C36" s="167"/>
      <c r="D36" s="162" t="s">
        <v>273</v>
      </c>
      <c r="E36" s="162" t="s">
        <v>18</v>
      </c>
    </row>
    <row r="37" spans="1:5" ht="36" customHeight="1">
      <c r="A37" s="33"/>
      <c r="B37" s="166" t="s">
        <v>303</v>
      </c>
      <c r="C37" s="167"/>
      <c r="D37" s="162" t="s">
        <v>279</v>
      </c>
      <c r="E37" s="162" t="s">
        <v>18</v>
      </c>
    </row>
    <row r="38" spans="1:5" ht="33" customHeight="1">
      <c r="A38" s="33"/>
      <c r="B38" s="166" t="s">
        <v>301</v>
      </c>
      <c r="C38" s="167"/>
      <c r="D38" s="162" t="s">
        <v>278</v>
      </c>
      <c r="E38" s="162" t="s">
        <v>351</v>
      </c>
    </row>
    <row r="39" spans="1:5" ht="21" customHeight="1">
      <c r="A39" s="33"/>
      <c r="B39" s="166" t="s">
        <v>302</v>
      </c>
      <c r="C39" s="167"/>
      <c r="D39" s="162" t="s">
        <v>277</v>
      </c>
      <c r="E39" s="162" t="s">
        <v>352</v>
      </c>
    </row>
    <row r="40" spans="1:5" ht="24.75" customHeight="1">
      <c r="A40" s="33"/>
      <c r="B40" s="166" t="s">
        <v>298</v>
      </c>
      <c r="C40" s="167"/>
      <c r="D40" s="162" t="s">
        <v>276</v>
      </c>
      <c r="E40" s="162" t="s">
        <v>353</v>
      </c>
    </row>
    <row r="41" spans="1:5" ht="25.5" customHeight="1">
      <c r="A41" s="33"/>
      <c r="B41" s="166" t="s">
        <v>299</v>
      </c>
      <c r="C41" s="167"/>
      <c r="D41" s="162" t="s">
        <v>275</v>
      </c>
      <c r="E41" s="162" t="s">
        <v>18</v>
      </c>
    </row>
    <row r="42" spans="1:5" ht="27" customHeight="1">
      <c r="A42" s="33"/>
      <c r="B42" s="166" t="s">
        <v>305</v>
      </c>
      <c r="C42" s="167"/>
      <c r="D42" s="162" t="s">
        <v>274</v>
      </c>
      <c r="E42" s="162" t="s">
        <v>18</v>
      </c>
    </row>
    <row r="43" spans="1:5" ht="25.5" customHeight="1">
      <c r="A43" s="33"/>
      <c r="B43" s="159" t="s">
        <v>22</v>
      </c>
      <c r="C43" s="160">
        <v>42</v>
      </c>
      <c r="D43" s="162" t="s">
        <v>18</v>
      </c>
      <c r="E43" s="162" t="s">
        <v>18</v>
      </c>
    </row>
    <row r="44" spans="1:5" ht="22.5" customHeight="1">
      <c r="A44" s="33"/>
      <c r="B44" s="159" t="s">
        <v>24</v>
      </c>
      <c r="C44" s="160">
        <v>43</v>
      </c>
      <c r="D44" s="162" t="s">
        <v>18</v>
      </c>
      <c r="E44" s="162" t="s">
        <v>18</v>
      </c>
    </row>
    <row r="45" spans="1:5" ht="18" customHeight="1">
      <c r="A45" s="33"/>
      <c r="B45" s="159" t="s">
        <v>25</v>
      </c>
      <c r="C45" s="160">
        <v>44</v>
      </c>
      <c r="D45" s="163" t="s">
        <v>18</v>
      </c>
      <c r="E45" s="163" t="s">
        <v>18</v>
      </c>
    </row>
    <row r="46" spans="1:5" ht="17.25" customHeight="1">
      <c r="A46" s="33"/>
      <c r="B46" s="164" t="s">
        <v>26</v>
      </c>
      <c r="C46" s="154">
        <v>50</v>
      </c>
      <c r="D46" s="163" t="s">
        <v>281</v>
      </c>
      <c r="E46" s="163" t="s">
        <v>354</v>
      </c>
    </row>
    <row r="47" spans="1:5" ht="20.25" customHeight="1">
      <c r="A47" s="33"/>
      <c r="B47" s="165" t="s">
        <v>15</v>
      </c>
      <c r="C47" s="157"/>
      <c r="D47" s="156"/>
      <c r="E47" s="156"/>
    </row>
    <row r="48" spans="1:5" ht="18.75" customHeight="1">
      <c r="A48" s="33"/>
      <c r="B48" s="168" t="s">
        <v>27</v>
      </c>
      <c r="C48" s="160">
        <v>51</v>
      </c>
      <c r="D48" s="162" t="s">
        <v>281</v>
      </c>
      <c r="E48" s="162" t="s">
        <v>354</v>
      </c>
    </row>
    <row r="49" spans="1:5" ht="18.75" customHeight="1">
      <c r="A49" s="33"/>
      <c r="B49" s="166" t="s">
        <v>308</v>
      </c>
      <c r="C49" s="167"/>
      <c r="D49" s="162" t="s">
        <v>18</v>
      </c>
      <c r="E49" s="162" t="s">
        <v>354</v>
      </c>
    </row>
    <row r="50" spans="1:5" ht="18" customHeight="1">
      <c r="A50" s="33"/>
      <c r="B50" s="168" t="s">
        <v>28</v>
      </c>
      <c r="C50" s="160">
        <v>52</v>
      </c>
      <c r="D50" s="162" t="s">
        <v>18</v>
      </c>
      <c r="E50" s="162" t="s">
        <v>18</v>
      </c>
    </row>
    <row r="51" spans="1:5" ht="24" customHeight="1">
      <c r="A51" s="33"/>
      <c r="B51" s="168" t="s">
        <v>29</v>
      </c>
      <c r="C51" s="160">
        <v>53</v>
      </c>
      <c r="D51" s="162" t="s">
        <v>18</v>
      </c>
      <c r="E51" s="162" t="s">
        <v>18</v>
      </c>
    </row>
    <row r="52" spans="1:5" ht="20.25" customHeight="1">
      <c r="A52" s="33"/>
      <c r="B52" s="168" t="s">
        <v>30</v>
      </c>
      <c r="C52" s="160">
        <v>54</v>
      </c>
      <c r="D52" s="162" t="s">
        <v>18</v>
      </c>
      <c r="E52" s="162" t="s">
        <v>18</v>
      </c>
    </row>
    <row r="53" spans="1:5" ht="19.5" customHeight="1">
      <c r="A53" s="33"/>
      <c r="B53" s="152" t="s">
        <v>31</v>
      </c>
      <c r="C53" s="160">
        <v>60</v>
      </c>
      <c r="D53" s="163" t="s">
        <v>18</v>
      </c>
      <c r="E53" s="163" t="s">
        <v>18</v>
      </c>
    </row>
    <row r="54" spans="1:5" ht="19.5" customHeight="1">
      <c r="A54" s="33"/>
      <c r="B54" s="164" t="s">
        <v>32</v>
      </c>
      <c r="C54" s="154">
        <v>70</v>
      </c>
      <c r="D54" s="163" t="s">
        <v>18</v>
      </c>
      <c r="E54" s="163" t="s">
        <v>18</v>
      </c>
    </row>
    <row r="55" spans="1:5" ht="19.5" customHeight="1">
      <c r="A55" s="33"/>
      <c r="B55" s="165" t="s">
        <v>15</v>
      </c>
      <c r="C55" s="157"/>
      <c r="D55" s="156"/>
      <c r="E55" s="156"/>
    </row>
    <row r="56" spans="1:5" ht="19.5" customHeight="1">
      <c r="A56" s="33"/>
      <c r="B56" s="152" t="s">
        <v>33</v>
      </c>
      <c r="C56" s="160">
        <v>71</v>
      </c>
      <c r="D56" s="163" t="s">
        <v>18</v>
      </c>
      <c r="E56" s="163" t="s">
        <v>18</v>
      </c>
    </row>
    <row r="57" spans="1:5" ht="13.5" customHeight="1">
      <c r="A57" s="33"/>
      <c r="B57" s="152" t="s">
        <v>34</v>
      </c>
      <c r="C57" s="160">
        <v>72</v>
      </c>
      <c r="D57" s="163" t="s">
        <v>18</v>
      </c>
      <c r="E57" s="163" t="s">
        <v>18</v>
      </c>
    </row>
    <row r="58" spans="1:5" ht="18.75" customHeight="1">
      <c r="A58" s="33"/>
      <c r="B58" s="152" t="s">
        <v>35</v>
      </c>
      <c r="C58" s="160">
        <v>73</v>
      </c>
      <c r="D58" s="163" t="s">
        <v>18</v>
      </c>
      <c r="E58" s="163" t="s">
        <v>18</v>
      </c>
    </row>
    <row r="59" spans="1:5" ht="25.5" customHeight="1">
      <c r="A59" s="33"/>
      <c r="B59" s="152" t="s">
        <v>36</v>
      </c>
      <c r="C59" s="160">
        <v>74</v>
      </c>
      <c r="D59" s="163" t="s">
        <v>18</v>
      </c>
      <c r="E59" s="163" t="s">
        <v>18</v>
      </c>
    </row>
    <row r="60" spans="1:5" ht="42" customHeight="1">
      <c r="A60" s="33"/>
      <c r="B60" s="152" t="s">
        <v>37</v>
      </c>
      <c r="C60" s="160">
        <v>80</v>
      </c>
      <c r="D60" s="162" t="s">
        <v>18</v>
      </c>
      <c r="E60" s="162" t="s">
        <v>18</v>
      </c>
    </row>
    <row r="61" spans="1:5" ht="29.25" customHeight="1">
      <c r="A61" s="33"/>
      <c r="B61" s="164" t="s">
        <v>38</v>
      </c>
      <c r="C61" s="154">
        <v>90</v>
      </c>
      <c r="D61" s="163" t="s">
        <v>18</v>
      </c>
      <c r="E61" s="163" t="s">
        <v>18</v>
      </c>
    </row>
    <row r="62" spans="1:5" ht="23.25" customHeight="1">
      <c r="A62" s="33"/>
      <c r="B62" s="165" t="s">
        <v>15</v>
      </c>
      <c r="C62" s="157"/>
      <c r="D62" s="156"/>
      <c r="E62" s="156"/>
    </row>
    <row r="63" spans="1:5" ht="26.25" customHeight="1">
      <c r="A63" s="33"/>
      <c r="B63" s="152" t="s">
        <v>39</v>
      </c>
      <c r="C63" s="160">
        <v>91</v>
      </c>
      <c r="D63" s="163" t="s">
        <v>18</v>
      </c>
      <c r="E63" s="163" t="s">
        <v>18</v>
      </c>
    </row>
    <row r="64" spans="1:5" ht="18.75" customHeight="1">
      <c r="A64" s="33"/>
      <c r="B64" s="152" t="s">
        <v>40</v>
      </c>
      <c r="C64" s="160">
        <v>92</v>
      </c>
      <c r="D64" s="163" t="s">
        <v>18</v>
      </c>
      <c r="E64" s="163" t="s">
        <v>18</v>
      </c>
    </row>
    <row r="65" spans="1:5" ht="19.5" customHeight="1">
      <c r="A65" s="33"/>
      <c r="B65" s="152" t="s">
        <v>41</v>
      </c>
      <c r="C65" s="160">
        <v>93</v>
      </c>
      <c r="D65" s="163" t="s">
        <v>18</v>
      </c>
      <c r="E65" s="163" t="s">
        <v>18</v>
      </c>
    </row>
    <row r="66" spans="1:5" ht="14.25" customHeight="1">
      <c r="A66" s="33"/>
      <c r="B66" s="152" t="s">
        <v>42</v>
      </c>
      <c r="C66" s="160">
        <v>94</v>
      </c>
      <c r="D66" s="163" t="s">
        <v>18</v>
      </c>
      <c r="E66" s="163" t="s">
        <v>18</v>
      </c>
    </row>
    <row r="67" spans="1:5" ht="24.75" customHeight="1">
      <c r="A67" s="33"/>
      <c r="B67" s="168" t="s">
        <v>43</v>
      </c>
      <c r="C67" s="160">
        <v>95</v>
      </c>
      <c r="D67" s="163" t="s">
        <v>18</v>
      </c>
      <c r="E67" s="163" t="s">
        <v>18</v>
      </c>
    </row>
    <row r="68" spans="1:5" ht="20.25" customHeight="1">
      <c r="A68" s="33"/>
      <c r="B68" s="169" t="s">
        <v>44</v>
      </c>
      <c r="C68" s="170">
        <v>100</v>
      </c>
      <c r="D68" s="171" t="s">
        <v>282</v>
      </c>
      <c r="E68" s="171" t="s">
        <v>355</v>
      </c>
    </row>
    <row r="69" spans="1:5" ht="20.25" customHeight="1">
      <c r="A69" s="33"/>
      <c r="B69" s="152" t="s">
        <v>45</v>
      </c>
      <c r="C69" s="167"/>
      <c r="D69" s="159"/>
      <c r="E69" s="159"/>
    </row>
    <row r="70" spans="1:5" ht="42" customHeight="1">
      <c r="A70" s="33"/>
      <c r="B70" s="152" t="s">
        <v>46</v>
      </c>
      <c r="C70" s="170">
        <v>110</v>
      </c>
      <c r="D70" s="155">
        <v>137.11</v>
      </c>
      <c r="E70" s="155">
        <v>235.33</v>
      </c>
    </row>
    <row r="71" spans="1:5" ht="24.75" customHeight="1">
      <c r="A71" s="33"/>
      <c r="B71" s="152" t="s">
        <v>47</v>
      </c>
      <c r="C71" s="170">
        <v>120</v>
      </c>
      <c r="D71" s="155">
        <v>340.67</v>
      </c>
      <c r="E71" s="155">
        <v>435.43</v>
      </c>
    </row>
    <row r="72" spans="1:5" ht="40.5" customHeight="1">
      <c r="A72" s="33"/>
      <c r="B72" s="152" t="s">
        <v>48</v>
      </c>
      <c r="C72" s="170">
        <v>130</v>
      </c>
      <c r="D72" s="163" t="s">
        <v>283</v>
      </c>
      <c r="E72" s="163" t="s">
        <v>356</v>
      </c>
    </row>
    <row r="73" spans="1:5" ht="21" customHeight="1">
      <c r="A73" s="33"/>
      <c r="B73" s="169" t="s">
        <v>49</v>
      </c>
      <c r="C73" s="170">
        <v>140</v>
      </c>
      <c r="D73" s="172" t="s">
        <v>282</v>
      </c>
      <c r="E73" s="172" t="s">
        <v>355</v>
      </c>
    </row>
    <row r="74" spans="2:4" ht="12">
      <c r="B74" s="81"/>
      <c r="C74" s="82"/>
      <c r="D74" s="83"/>
    </row>
    <row r="75" spans="2:5" ht="17.25" customHeight="1">
      <c r="B75" s="81" t="s">
        <v>50</v>
      </c>
      <c r="C75" s="82" t="s">
        <v>287</v>
      </c>
      <c r="D75" s="83"/>
      <c r="E75" s="83"/>
    </row>
    <row r="76" spans="2:5" ht="12">
      <c r="B76" s="83"/>
      <c r="C76" s="84"/>
      <c r="D76" s="83"/>
      <c r="E76" s="83"/>
    </row>
    <row r="77" spans="2:5" ht="12">
      <c r="B77" s="83"/>
      <c r="C77" s="84"/>
      <c r="D77" s="83"/>
      <c r="E77" s="83"/>
    </row>
    <row r="78" spans="2:5" ht="12">
      <c r="B78" s="83"/>
      <c r="C78" s="84"/>
      <c r="D78" s="83"/>
      <c r="E78" s="83"/>
    </row>
    <row r="79" spans="2:5" ht="12">
      <c r="B79" s="81" t="s">
        <v>292</v>
      </c>
      <c r="C79" s="82" t="s">
        <v>296</v>
      </c>
      <c r="D79" s="83"/>
      <c r="E79" s="83"/>
    </row>
    <row r="80" spans="2:5" ht="12">
      <c r="B80" s="83"/>
      <c r="C80" s="84"/>
      <c r="D80" s="83"/>
      <c r="E80" s="83"/>
    </row>
    <row r="81" spans="2:5" ht="12">
      <c r="B81" s="83"/>
      <c r="C81" s="84"/>
      <c r="D81" s="83"/>
      <c r="E81" s="83"/>
    </row>
    <row r="82" spans="2:5" ht="12">
      <c r="B82" s="83"/>
      <c r="C82" s="84"/>
      <c r="D82" s="83"/>
      <c r="E82" s="83"/>
    </row>
    <row r="83" spans="2:5" ht="12">
      <c r="B83" s="81" t="s">
        <v>229</v>
      </c>
      <c r="C83" s="82" t="s">
        <v>230</v>
      </c>
      <c r="D83" s="83"/>
      <c r="E83" s="83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Алексеенко</cp:lastModifiedBy>
  <cp:lastPrinted>2016-01-12T15:26:27Z</cp:lastPrinted>
  <dcterms:created xsi:type="dcterms:W3CDTF">2008-07-10T07:01:31Z</dcterms:created>
  <dcterms:modified xsi:type="dcterms:W3CDTF">2016-01-12T18:46:45Z</dcterms:modified>
  <cp:category/>
  <cp:version/>
  <cp:contentType/>
  <cp:contentStatus/>
  <cp:revision>1</cp:revision>
</cp:coreProperties>
</file>