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2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<sst xmlns="http://schemas.openxmlformats.org/spreadsheetml/2006/main" count="786" uniqueCount="364">
  <si>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</si>
  <si>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</si>
  <si>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</si>
  <si>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</si>
  <si>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</si>
  <si>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</si>
  <si>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</si>
  <si>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</si>
  <si>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</si>
  <si>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</si>
  <si>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</si>
  <si>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</si>
  <si>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</si>
  <si>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</si>
  <si>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</si>
  <si>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</si>
  <si>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</si>
  <si>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</si>
  <si>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</si>
  <si>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</si>
  <si>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</si>
  <si>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</si>
  <si>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</si>
  <si>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</si>
  <si>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</si>
  <si>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</si>
  <si>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</si>
  <si>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</si>
  <si>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</si>
  <si>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</si>
  <si>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</si>
  <si>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</si>
  <si>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</si>
  <si>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</si>
  <si>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</si>
  <si>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</si>
  <si>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</si>
  <si>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</si>
  <si>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</si>
  <si>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</si>
  <si>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</si>
  <si>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</si>
  <si>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</si>
  <si>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</si>
  <si>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</si>
  <si>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</si>
  <si>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</si>
  <si>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</si>
  <si>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</si>
  <si>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</si>
  <si>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</si>
  <si>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</si>
  <si>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</si>
  <si>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</si>
  <si>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</si>
  <si>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</si>
  <si>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</si>
  <si>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</si>
  <si>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</si>
  <si>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</si>
  <si>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</si>
  <si>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</si>
  <si>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</si>
  <si>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</si>
  <si>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</si>
  <si>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</si>
  <si>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</si>
  <si>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</si>
  <si>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</si>
  <si>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</si>
  <si>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</si>
  <si>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</si>
  <si>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</si>
  <si>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</si>
  <si>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</si>
  <si>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</si>
  <si>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</si>
  <si>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</si>
  <si>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</si>
  <si>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</si>
  <si>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</si>
  <si>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</si>
  <si>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</si>
  <si>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</si>
  <si>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</si>
  <si>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</si>
  <si>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</si>
  <si>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</si>
  <si>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</si>
  <si>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</si>
  <si>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</si>
  <si>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</si>
  <si>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</si>
  <si>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</si>
  <si>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</si>
  <si>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</si>
  <si>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</si>
  <si>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</si>
  <si>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</si>
  <si>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</si>
  <si>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</si>
  <si>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</si>
  <si>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</si>
  <si>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</si>
  <si>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</si>
  <si>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</si>
  <si>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</si>
  <si>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</si>
  <si>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</si>
  <si>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</si>
  <si>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</si>
  <si>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</si>
  <si>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</si>
  <si>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</si>
  <si>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</si>
  <si>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</si>
  <si>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</si>
  <si>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</si>
  <si>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</si>
  <si>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</si>
  <si>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</si>
  <si>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</si>
  <si>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</si>
  <si>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</si>
  <si>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</si>
  <si>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</si>
  <si>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</si>
  <si>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</si>
  <si>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</si>
  <si>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</si>
  <si>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</si>
  <si>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</si>
  <si>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</si>
  <si>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</si>
  <si>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</si>
  <si>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</si>
  <si>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</si>
  <si>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</si>
  <si>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</si>
  <si>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</si>
  <si>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</si>
  <si>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</si>
  <si>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</si>
  <si>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</si>
  <si>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</si>
  <si>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</si>
  <si>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</si>
  <si>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</si>
  <si>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</si>
  <si>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</si>
  <si>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</si>
  <si>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</si>
  <si>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</si>
  <si>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</si>
  <si>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</si>
  <si>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</si>
  <si>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</si>
  <si>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</si>
  <si>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</si>
  <si>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</si>
  <si>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</si>
  <si>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</si>
  <si>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</si>
  <si>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</si>
  <si>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</si>
  <si>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</si>
  <si>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</si>
  <si>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</si>
  <si>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</si>
  <si>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</si>
  <si>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</si>
  <si>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</si>
  <si>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</si>
  <si>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</si>
  <si>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</si>
  <si>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</si>
  <si>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</si>
  <si>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</si>
  <si>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</si>
  <si>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</si>
  <si>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</si>
  <si>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</si>
  <si>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</si>
  <si>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</si>
  <si>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</si>
  <si>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</si>
  <si>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</si>
  <si>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</si>
  <si>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</si>
  <si>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</si>
  <si>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</si>
  <si>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</si>
  <si>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</si>
  <si>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</si>
  <si>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</si>
  <si>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</si>
  <si>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</si>
  <si>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</si>
  <si>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</si>
  <si>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</si>
  <si>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</si>
  <si>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</si>
  <si>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</si>
  <si>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</si>
  <si>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</si>
  <si>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</si>
  <si>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</si>
  <si>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</si>
  <si>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</si>
  <si>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</si>
  <si>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</si>
  <si>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</si>
  <si>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</si>
  <si>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</si>
  <si>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</si>
  <si>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</si>
  <si>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</si>
  <si>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</si>
  <si>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</si>
  <si>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</si>
  <si>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</si>
  <si>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</si>
  <si>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</si>
  <si>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</si>
  <si>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</si>
  <si>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</si>
  <si>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</si>
  <si>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</si>
  <si>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</si>
  <si>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</si>
  <si>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</si>
  <si>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</si>
  <si>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</si>
  <si>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</si>
  <si>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</si>
  <si>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</si>
  <si>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</si>
  <si>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</si>
  <si>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</si>
  <si>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</si>
  <si>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</si>
  <si>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</si>
  <si>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</si>
  <si>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</si>
  <si>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</si>
  <si>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</si>
  <si>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</si>
  <si>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</si>
  <si>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</si>
  <si>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</si>
  <si>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</si>
  <si>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</si>
  <si>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</si>
  <si>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</si>
  <si>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</si>
  <si>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</si>
  <si>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</si>
  <si>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</si>
  <si>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</si>
  <si>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Облигация корпоративная, ТКС Банк (ЗАО), рег. номер 4B020602673B, дата погашения: 14.07.2015</t>
  </si>
  <si>
    <t>Облигация государственная РФ, Облигации Россия, рег. номер 26207RMFS, дата погашения: 03.02.2027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</si>
  <si>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</si>
  <si>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</si>
  <si>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</si>
  <si>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Облигация корпоративная, МОСКОВСКИЙ КРЕДИТНЫЙ БАНК, рег. номер 41101978B, дата погашения: 05.06.2018</t>
  </si>
  <si>
    <t>Облигация корпоративная, Восточный Экспресс Банк, БО-10 , рег. номер 40201460B, дата погашения: 09.08.2018</t>
  </si>
  <si>
    <t>2.2. Несоблюдение ограничений, установленных в процентах от количества размещенных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</si>
  <si>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</si>
  <si>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</si>
  <si>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Облигация корпоративная, "АК"ТРАНСАЭРО" ОАО, рег. номер 4B02-03-00165-A, дата погашения: 25.10.2018</t>
  </si>
  <si>
    <t>32 032 978,53</t>
  </si>
  <si>
    <t>30 943,09</t>
  </si>
  <si>
    <t>2 234,38</t>
  </si>
  <si>
    <t>28 708,71</t>
  </si>
  <si>
    <t>4 511,70</t>
  </si>
  <si>
    <t>24 197,01</t>
  </si>
  <si>
    <t>4 487,85</t>
  </si>
  <si>
    <t>4 632,75</t>
  </si>
  <si>
    <t>4 854,20</t>
  </si>
  <si>
    <t>Облигация государственная РФ, Россия, рег. номер 26214RMFS, дата погашения: 27.05.2020</t>
  </si>
  <si>
    <t>1 714,87</t>
  </si>
  <si>
    <t>4 409,10</t>
  </si>
  <si>
    <t>1 958,60</t>
  </si>
  <si>
    <t>1 424,47</t>
  </si>
  <si>
    <t>32 502,04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</si>
  <si>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</si>
  <si>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</si>
  <si>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</si>
  <si>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</si>
  <si>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</si>
  <si>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</si>
  <si>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</si>
  <si>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</si>
  <si>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</si>
  <si>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</si>
  <si>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</si>
  <si>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</si>
  <si>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</si>
  <si>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40701810810120016113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</si>
  <si>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</si>
  <si>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</si>
  <si>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</si>
  <si>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</si>
  <si>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</si>
  <si>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Имущество, составляющее паевой инвестиционный фонд</t>
  </si>
  <si>
    <t>32 032,98</t>
  </si>
  <si>
    <t>Облигация государственная РФ, Россия, рег. номер 25081RMFS, дата погашения: 31.01.2018</t>
  </si>
  <si>
    <t>Превышение нормативного процентного значения, установленного для оценочной стоимости ценных бумаг одного эмитента , входящих в имущество фонда</t>
  </si>
  <si>
    <t>Облигация корпоративная, ВымпелКом-Инвест ООО, рег. номер 4-07-36281-R, дата погашения: 13.10.2015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</si>
  <si>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</si>
  <si>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28.07.2014</t>
  </si>
  <si>
    <t>06.08.2014</t>
  </si>
  <si>
    <t xml:space="preserve">Вымпелком-инвест (007) Рег. № 4-07-36281-R </t>
  </si>
  <si>
    <t>29.08.2014</t>
  </si>
  <si>
    <t>Дата определения стоимости чистых активов 30.09.2014 (по состоянию на 23:59 МСК)</t>
  </si>
  <si>
    <t>Сумма (оценочная стоимость) на 30.09.2014 (указывается текущая дата составления справки)</t>
  </si>
  <si>
    <t>Сумма (оценочная стоимость) на 29.09.2014 (указывается предыдущая дата составления справки)</t>
  </si>
  <si>
    <t>34 611.76</t>
  </si>
  <si>
    <t>3 992 369.00</t>
  </si>
  <si>
    <t>3 990 854.00</t>
  </si>
  <si>
    <t>1 014 798.00</t>
  </si>
  <si>
    <t>1 014 693.00</t>
  </si>
  <si>
    <t>4 000 505.00</t>
  </si>
  <si>
    <t>3 997 435.00</t>
  </si>
  <si>
    <t>381 779.20</t>
  </si>
  <si>
    <t>674 909.54</t>
  </si>
  <si>
    <t>288 935.04</t>
  </si>
  <si>
    <t>502 169.54</t>
  </si>
  <si>
    <t>118 626.29</t>
  </si>
  <si>
    <t>172 740.00</t>
  </si>
  <si>
    <t>170 308.75</t>
  </si>
  <si>
    <t>9 717 193.30</t>
  </si>
  <si>
    <t>9 708 308.00</t>
  </si>
  <si>
    <t>30 937.82</t>
  </si>
  <si>
    <t>3 656.81</t>
  </si>
  <si>
    <t>26 512.07</t>
  </si>
  <si>
    <t>30 168.88</t>
  </si>
  <si>
    <t>9 686 255.48</t>
  </si>
  <si>
    <t>9 678 139.12</t>
  </si>
  <si>
    <t>2 545.54</t>
  </si>
  <si>
    <t>2 543.40</t>
  </si>
  <si>
    <t>02.09.2014</t>
  </si>
  <si>
    <t>03.09.2014</t>
  </si>
  <si>
    <t>05.09.2014</t>
  </si>
  <si>
    <t>Справка о несоблюдении требований к составу и структуре активов на 30.09.2014г.</t>
  </si>
  <si>
    <t>о владельцах инвестиционных паев паевого инвестиционного фонда 30.09.2014г.</t>
  </si>
  <si>
    <t>152 735,30</t>
  </si>
  <si>
    <t>22 432 672,19</t>
  </si>
  <si>
    <t>-66 786,16</t>
  </si>
  <si>
    <t>9 686 255,48</t>
  </si>
  <si>
    <t>на  30.09.2014г.</t>
  </si>
  <si>
    <t>о приросте (об уменьшении) стоимости имущества на 30.09.2014г.</t>
  </si>
  <si>
    <t>8 501,60</t>
  </si>
  <si>
    <t>1 582,25</t>
  </si>
  <si>
    <t>1 858,86</t>
  </si>
  <si>
    <t>Облигация муниципальная, Новосибирск, рег. номер RU35006NSB1, дата погашения: 22.07.2020</t>
  </si>
  <si>
    <t>1 088,37</t>
  </si>
  <si>
    <t>Облигация корпоративная, ОАО "Холдинговая компания "МЕТАЛЛОИНВЕСТ", рег. номер 4-06-25642-H, дата погашения: 10.03.2022</t>
  </si>
  <si>
    <t>Облигация корпоративная, ОАО "Россельхозбанк", рег. номер 40903349B, дата погашения: 14.11.2019</t>
  </si>
  <si>
    <t>Облигация муниципальная, Волгоград, рег. номер RU34006VGG1, дата погашения: 23.08.2017</t>
  </si>
  <si>
    <t>9 717,19</t>
  </si>
  <si>
    <t>9 686,26</t>
  </si>
  <si>
    <t>составляющего паевой инвестиционный фонд на 30.09.2014г.</t>
  </si>
  <si>
    <t xml:space="preserve"> о стоимости активов на 30.09.2014г.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</si>
</sst>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0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4" fontId="0" fillId="33" borderId="0" xfId="0" applyNumberFormat="1" applyFill="1" applyBorder="1" applyAlignment="1">
      <alignment horizontal="right" vertical="top" wrapText="1"/>
    </xf>
    <xf numFmtId="186" fontId="2" fillId="0" borderId="0" xfId="56" applyNumberFormat="1" applyFont="1" applyBorder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4" fontId="2" fillId="0" borderId="0" xfId="56" applyNumberFormat="1" applyFont="1" applyBorder="1" applyAlignment="1">
      <alignment horizontal="right" vertical="top" wrapText="1"/>
      <protection/>
    </xf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59">
      <alignment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right" vertical="center"/>
      <protection/>
    </xf>
    <xf numFmtId="0" fontId="4" fillId="0" borderId="11" xfId="59" applyNumberFormat="1" applyFont="1" applyBorder="1" applyAlignment="1">
      <alignment horizontal="right" vertical="center"/>
      <protection/>
    </xf>
    <xf numFmtId="168" fontId="0" fillId="0" borderId="10" xfId="59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2" xfId="58" applyFont="1" applyBorder="1" applyAlignment="1">
      <alignment horizontal="left"/>
      <protection/>
    </xf>
    <xf numFmtId="0" fontId="0" fillId="0" borderId="12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17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4" fontId="0" fillId="0" borderId="11" xfId="58" applyNumberFormat="1" applyFont="1" applyBorder="1" applyAlignment="1">
      <alignment horizontal="right" vertical="center"/>
      <protection/>
    </xf>
    <xf numFmtId="0" fontId="0" fillId="0" borderId="12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2" xfId="58" applyFont="1" applyBorder="1" applyAlignment="1">
      <alignment horizontal="left" indent="1"/>
      <protection/>
    </xf>
    <xf numFmtId="0" fontId="0" fillId="0" borderId="13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17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4" fontId="4" fillId="0" borderId="10" xfId="58" applyNumberFormat="1" applyFont="1" applyBorder="1" applyAlignment="1">
      <alignment horizontal="right" vertical="center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left"/>
      <protection/>
    </xf>
    <xf numFmtId="0" fontId="5" fillId="0" borderId="11" xfId="53" applyNumberFormat="1" applyFont="1" applyBorder="1" applyAlignment="1">
      <alignment horizontal="left" vertical="top"/>
      <protection/>
    </xf>
    <xf numFmtId="164" fontId="6" fillId="0" borderId="11" xfId="53" applyNumberFormat="1" applyFont="1" applyBorder="1" applyAlignment="1">
      <alignment horizontal="center" vertical="top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2" xfId="53" applyFont="1" applyBorder="1" applyAlignment="1">
      <alignment horizontal="left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5" fillId="0" borderId="12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/>
      <protection/>
    </xf>
    <xf numFmtId="164" fontId="6" fillId="0" borderId="10" xfId="53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2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11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15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5" fillId="0" borderId="11" xfId="53" applyNumberFormat="1" applyFont="1" applyBorder="1" applyAlignment="1">
      <alignment horizontal="right" vertical="center"/>
      <protection/>
    </xf>
    <xf numFmtId="0" fontId="15" fillId="0" borderId="10" xfId="53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left" vertical="center" indent="1"/>
      <protection/>
    </xf>
    <xf numFmtId="0" fontId="0" fillId="0" borderId="0" xfId="59" applyNumberFormat="1" applyAlignment="1">
      <alignment horizontal="right"/>
      <protection/>
    </xf>
    <xf numFmtId="4" fontId="10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10" xfId="59" applyNumberFormat="1" applyFont="1" applyBorder="1" applyAlignment="1">
      <alignment horizontal="left" wrapText="1"/>
      <protection/>
    </xf>
    <xf numFmtId="1" fontId="5" fillId="0" borderId="10" xfId="59" applyNumberFormat="1" applyFont="1" applyBorder="1" applyAlignment="1">
      <alignment horizontal="center" vertical="top"/>
      <protection/>
    </xf>
    <xf numFmtId="0" fontId="4" fillId="0" borderId="10" xfId="59" applyNumberFormat="1" applyFont="1" applyBorder="1" applyAlignment="1">
      <alignment horizontal="left" wrapText="1"/>
      <protection/>
    </xf>
    <xf numFmtId="0" fontId="0" fillId="0" borderId="11" xfId="59" applyNumberFormat="1" applyFont="1" applyBorder="1" applyAlignment="1">
      <alignment horizontal="left" wrapText="1"/>
      <protection/>
    </xf>
    <xf numFmtId="1" fontId="5" fillId="0" borderId="11" xfId="59" applyNumberFormat="1" applyFont="1" applyBorder="1" applyAlignment="1">
      <alignment horizontal="center" vertical="top"/>
      <protection/>
    </xf>
    <xf numFmtId="164" fontId="5" fillId="0" borderId="10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left" vertical="top"/>
      <protection/>
    </xf>
    <xf numFmtId="164" fontId="5" fillId="0" borderId="11" xfId="59" applyNumberFormat="1" applyFont="1" applyBorder="1" applyAlignment="1">
      <alignment horizontal="center" vertical="top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5" fillId="0" borderId="0" xfId="59" applyNumberFormat="1" applyFont="1" applyAlignment="1">
      <alignment horizontal="center" wrapText="1"/>
      <protection/>
    </xf>
    <xf numFmtId="0" fontId="4" fillId="0" borderId="11" xfId="59" applyNumberFormat="1" applyFont="1" applyBorder="1" applyAlignment="1">
      <alignment horizontal="center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0" fontId="5" fillId="0" borderId="10" xfId="59" applyNumberFormat="1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7" fillId="0" borderId="14" xfId="57" applyFont="1" applyBorder="1" applyAlignment="1">
      <alignment horizontal="center" wrapText="1"/>
      <protection/>
    </xf>
    <xf numFmtId="0" fontId="7" fillId="0" borderId="15" xfId="57" applyFont="1" applyBorder="1" applyAlignment="1">
      <alignment horizontal="center" wrapText="1"/>
      <protection/>
    </xf>
    <xf numFmtId="0" fontId="7" fillId="0" borderId="16" xfId="57" applyFont="1" applyBorder="1" applyAlignment="1">
      <alignment horizontal="center" wrapText="1"/>
      <protection/>
    </xf>
    <xf numFmtId="0" fontId="7" fillId="0" borderId="14" xfId="57" applyFont="1" applyBorder="1" applyAlignment="1">
      <alignment horizontal="left" wrapText="1"/>
      <protection/>
    </xf>
    <xf numFmtId="0" fontId="7" fillId="0" borderId="15" xfId="57" applyFont="1" applyBorder="1" applyAlignment="1">
      <alignment horizontal="left" wrapText="1"/>
      <protection/>
    </xf>
    <xf numFmtId="0" fontId="7" fillId="0" borderId="16" xfId="57" applyFont="1" applyBorder="1" applyAlignment="1">
      <alignment horizontal="left" wrapText="1"/>
      <protection/>
    </xf>
    <xf numFmtId="4" fontId="13" fillId="0" borderId="14" xfId="57" applyNumberFormat="1" applyFont="1" applyBorder="1" applyAlignment="1">
      <alignment horizontal="center"/>
      <protection/>
    </xf>
    <xf numFmtId="4" fontId="13" fillId="0" borderId="15" xfId="57" applyNumberFormat="1" applyFont="1" applyBorder="1" applyAlignment="1">
      <alignment horizontal="center"/>
      <protection/>
    </xf>
    <xf numFmtId="4" fontId="13" fillId="0" borderId="16" xfId="57" applyNumberFormat="1" applyFont="1" applyBorder="1" applyAlignment="1">
      <alignment horizontal="center"/>
      <protection/>
    </xf>
    <xf numFmtId="10" fontId="13" fillId="0" borderId="14" xfId="57" applyNumberFormat="1" applyFont="1" applyBorder="1" applyAlignment="1">
      <alignment horizontal="center"/>
      <protection/>
    </xf>
    <xf numFmtId="0" fontId="13" fillId="0" borderId="15" xfId="57" applyFont="1" applyBorder="1" applyAlignment="1">
      <alignment horizontal="center"/>
      <protection/>
    </xf>
    <xf numFmtId="0" fontId="13" fillId="0" borderId="16" xfId="57" applyFont="1" applyBorder="1" applyAlignment="1">
      <alignment horizontal="center"/>
      <protection/>
    </xf>
    <xf numFmtId="10" fontId="13" fillId="0" borderId="15" xfId="57" applyNumberFormat="1" applyFont="1" applyBorder="1" applyAlignment="1">
      <alignment horizontal="center"/>
      <protection/>
    </xf>
    <xf numFmtId="10" fontId="13" fillId="0" borderId="16" xfId="57" applyNumberFormat="1" applyFont="1" applyBorder="1" applyAlignment="1">
      <alignment horizontal="center"/>
      <protection/>
    </xf>
    <xf numFmtId="49" fontId="13" fillId="0" borderId="14" xfId="57" applyNumberFormat="1" applyFont="1" applyBorder="1" applyAlignment="1">
      <alignment horizontal="center"/>
      <protection/>
    </xf>
    <xf numFmtId="49" fontId="13" fillId="0" borderId="15" xfId="57" applyNumberFormat="1" applyFont="1" applyBorder="1" applyAlignment="1">
      <alignment horizontal="center"/>
      <protection/>
    </xf>
    <xf numFmtId="49" fontId="13" fillId="0" borderId="16" xfId="57" applyNumberFormat="1" applyFont="1" applyBorder="1" applyAlignment="1">
      <alignment horizontal="center"/>
      <protection/>
    </xf>
    <xf numFmtId="0" fontId="13" fillId="0" borderId="14" xfId="57" applyFont="1" applyBorder="1" applyAlignment="1">
      <alignment horizontal="center"/>
      <protection/>
    </xf>
    <xf numFmtId="0" fontId="14" fillId="0" borderId="14" xfId="57" applyFont="1" applyBorder="1" applyAlignment="1">
      <alignment horizontal="center" vertical="top" wrapText="1"/>
      <protection/>
    </xf>
    <xf numFmtId="0" fontId="14" fillId="0" borderId="15" xfId="57" applyFont="1" applyBorder="1" applyAlignment="1">
      <alignment horizontal="center" vertical="top" wrapText="1"/>
      <protection/>
    </xf>
    <xf numFmtId="0" fontId="14" fillId="0" borderId="16" xfId="57" applyFont="1" applyBorder="1" applyAlignment="1">
      <alignment horizontal="center" vertical="top" wrapText="1"/>
      <protection/>
    </xf>
    <xf numFmtId="0" fontId="7" fillId="0" borderId="17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10" fontId="7" fillId="0" borderId="14" xfId="57" applyNumberFormat="1" applyFont="1" applyBorder="1" applyAlignment="1">
      <alignment horizontal="center"/>
      <protection/>
    </xf>
    <xf numFmtId="49" fontId="7" fillId="0" borderId="14" xfId="57" applyNumberFormat="1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49" fontId="7" fillId="0" borderId="16" xfId="57" applyNumberFormat="1" applyFont="1" applyBorder="1" applyAlignment="1">
      <alignment horizontal="center"/>
      <protection/>
    </xf>
    <xf numFmtId="49" fontId="7" fillId="0" borderId="14" xfId="57" applyNumberFormat="1" applyFont="1" applyBorder="1" applyAlignment="1">
      <alignment horizontal="center" wrapText="1"/>
      <protection/>
    </xf>
    <xf numFmtId="49" fontId="7" fillId="0" borderId="15" xfId="57" applyNumberFormat="1" applyFont="1" applyBorder="1" applyAlignment="1">
      <alignment horizontal="center" wrapText="1"/>
      <protection/>
    </xf>
    <xf numFmtId="49" fontId="7" fillId="0" borderId="16" xfId="57" applyNumberFormat="1" applyFont="1" applyBorder="1" applyAlignment="1">
      <alignment horizontal="center" wrapText="1"/>
      <protection/>
    </xf>
    <xf numFmtId="0" fontId="7" fillId="0" borderId="14" xfId="57" applyFont="1" applyBorder="1" applyAlignment="1">
      <alignment horizontal="center" vertical="top" wrapText="1"/>
      <protection/>
    </xf>
    <xf numFmtId="0" fontId="7" fillId="0" borderId="15" xfId="57" applyFont="1" applyBorder="1" applyAlignment="1">
      <alignment horizontal="center" vertical="top" wrapText="1"/>
      <protection/>
    </xf>
    <xf numFmtId="0" fontId="7" fillId="0" borderId="16" xfId="57" applyFont="1" applyBorder="1" applyAlignment="1">
      <alignment horizontal="center" vertical="top" wrapText="1"/>
      <protection/>
    </xf>
    <xf numFmtId="0" fontId="12" fillId="0" borderId="0" xfId="57" applyFont="1" applyAlignment="1">
      <alignment horizontal="center"/>
      <protection/>
    </xf>
    <xf numFmtId="0" fontId="7" fillId="0" borderId="17" xfId="57" applyFont="1" applyBorder="1" applyAlignment="1">
      <alignment horizontal="center" wrapText="1"/>
      <protection/>
    </xf>
    <xf numFmtId="4" fontId="7" fillId="0" borderId="17" xfId="57" applyNumberFormat="1" applyFont="1" applyBorder="1" applyAlignment="1">
      <alignment horizontal="center" wrapText="1"/>
      <protection/>
    </xf>
    <xf numFmtId="4" fontId="10" fillId="0" borderId="11" xfId="0" applyNumberFormat="1" applyFont="1" applyBorder="1" applyAlignment="1">
      <alignment horizontal="right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4">
      <selection activeCell="H8" sqref="H8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175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8" t="s">
        <v>128</v>
      </c>
      <c r="C8" s="188"/>
      <c r="D8" s="188"/>
      <c r="E8" s="188"/>
    </row>
    <row r="9" spans="2:5" s="4" customFormat="1" ht="12" customHeight="1">
      <c r="B9" s="189" t="s">
        <v>345</v>
      </c>
      <c r="C9" s="189"/>
      <c r="D9" s="189"/>
      <c r="E9" s="189"/>
    </row>
    <row r="10" spans="2:5" ht="12" customHeight="1">
      <c r="B10" s="10" t="s">
        <v>254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90" t="s">
        <v>195</v>
      </c>
      <c r="C12" s="191"/>
      <c r="D12" s="191"/>
      <c r="E12" s="191"/>
    </row>
    <row r="13" spans="2:5" ht="11.25" customHeight="1">
      <c r="B13" s="191" t="s">
        <v>191</v>
      </c>
      <c r="C13" s="191"/>
      <c r="D13" s="191"/>
      <c r="E13" s="191"/>
    </row>
    <row r="15" spans="2:5" ht="36.75" customHeight="1">
      <c r="B15" s="25" t="s">
        <v>53</v>
      </c>
      <c r="C15" s="16" t="s">
        <v>132</v>
      </c>
      <c r="D15" s="16" t="s">
        <v>176</v>
      </c>
      <c r="E15" s="16" t="s">
        <v>177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178</v>
      </c>
      <c r="C17" s="28">
        <v>100</v>
      </c>
      <c r="D17" s="29">
        <f>D19+D20+D21+D22+D23</f>
        <v>12526.49895</v>
      </c>
      <c r="E17" s="29">
        <f>E19+E22+E21</f>
        <v>3805.19218</v>
      </c>
    </row>
    <row r="18" spans="2:5" ht="11.25" customHeight="1">
      <c r="B18" s="27" t="s">
        <v>179</v>
      </c>
      <c r="C18" s="30"/>
      <c r="D18" s="31"/>
      <c r="E18" s="31"/>
    </row>
    <row r="19" spans="2:5" ht="21.75" customHeight="1">
      <c r="B19" s="27" t="s">
        <v>180</v>
      </c>
      <c r="C19" s="32">
        <v>110</v>
      </c>
      <c r="D19" s="29">
        <v>12214.92125</v>
      </c>
      <c r="E19" s="29">
        <v>3805.19218</v>
      </c>
    </row>
    <row r="20" spans="2:5" ht="36.75" customHeight="1">
      <c r="B20" s="27" t="s">
        <v>181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182</v>
      </c>
      <c r="C21" s="32">
        <v>130</v>
      </c>
      <c r="D21" s="29">
        <v>311.5777</v>
      </c>
      <c r="E21" s="29">
        <v>0</v>
      </c>
    </row>
    <row r="22" spans="2:5" ht="48.75" customHeight="1">
      <c r="B22" s="27" t="s">
        <v>183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184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185</v>
      </c>
      <c r="C24" s="32">
        <v>200</v>
      </c>
      <c r="D24" s="33">
        <v>287</v>
      </c>
      <c r="E24" s="33">
        <f>E26+E27+E28+E29+E30</f>
        <v>291</v>
      </c>
    </row>
    <row r="25" spans="2:5" ht="20.25" customHeight="1">
      <c r="B25" s="27" t="s">
        <v>179</v>
      </c>
      <c r="C25" s="30"/>
      <c r="D25" s="31"/>
      <c r="E25" s="31"/>
    </row>
    <row r="26" spans="2:5" ht="36.75" customHeight="1">
      <c r="B26" s="27" t="s">
        <v>186</v>
      </c>
      <c r="C26" s="32">
        <v>210</v>
      </c>
      <c r="D26" s="33">
        <v>279</v>
      </c>
      <c r="E26" s="33">
        <v>284</v>
      </c>
    </row>
    <row r="27" spans="2:5" ht="62.25" customHeight="1">
      <c r="B27" s="27" t="s">
        <v>187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188</v>
      </c>
      <c r="C28" s="32">
        <v>230</v>
      </c>
      <c r="D28" s="31">
        <v>7</v>
      </c>
      <c r="E28" s="31">
        <v>6</v>
      </c>
    </row>
    <row r="29" spans="2:5" ht="54" customHeight="1">
      <c r="B29" s="27" t="s">
        <v>189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190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0" t="s">
        <v>50</v>
      </c>
      <c r="C36" s="71" t="s">
        <v>251</v>
      </c>
      <c r="D36" s="72"/>
      <c r="E36" s="72"/>
      <c r="F36" s="72"/>
    </row>
    <row r="37" spans="2:6" ht="12">
      <c r="B37" s="72"/>
      <c r="C37" s="73"/>
      <c r="D37" s="72"/>
      <c r="E37" s="72"/>
      <c r="F37" s="72"/>
    </row>
    <row r="38" spans="2:6" ht="12">
      <c r="B38" s="72"/>
      <c r="C38" s="73"/>
      <c r="D38" s="72"/>
      <c r="E38" s="72"/>
      <c r="F38" s="72"/>
    </row>
    <row r="39" spans="2:6" ht="12">
      <c r="B39" s="72"/>
      <c r="C39" s="73"/>
      <c r="D39" s="72"/>
      <c r="E39" s="72"/>
      <c r="F39" s="72"/>
    </row>
    <row r="40" spans="2:6" ht="12">
      <c r="B40" s="70" t="s">
        <v>192</v>
      </c>
      <c r="C40" s="71" t="s">
        <v>219</v>
      </c>
      <c r="D40" s="72"/>
      <c r="E40" s="72"/>
      <c r="F40" s="72"/>
    </row>
    <row r="41" spans="2:6" ht="12">
      <c r="B41" s="72"/>
      <c r="C41" s="73"/>
      <c r="D41" s="72"/>
      <c r="E41" s="72"/>
      <c r="F41" s="72"/>
    </row>
    <row r="42" spans="2:6" ht="12">
      <c r="B42" s="72"/>
      <c r="C42" s="73"/>
      <c r="D42" s="72"/>
      <c r="E42" s="72"/>
      <c r="F42" s="72"/>
    </row>
    <row r="43" spans="2:6" ht="12">
      <c r="B43" s="72"/>
      <c r="C43" s="73"/>
      <c r="D43" s="72"/>
      <c r="E43" s="72"/>
      <c r="F43" s="72"/>
    </row>
    <row r="44" spans="2:6" ht="12">
      <c r="B44" s="70" t="s">
        <v>226</v>
      </c>
      <c r="C44" s="71" t="s">
        <v>227</v>
      </c>
      <c r="D44" s="72"/>
      <c r="E44" s="72"/>
      <c r="F44" s="72"/>
    </row>
    <row r="45" spans="2:6" ht="12">
      <c r="B45" s="72"/>
      <c r="C45" s="73"/>
      <c r="D45" s="72"/>
      <c r="E45" s="72"/>
      <c r="F45" s="72"/>
    </row>
    <row r="46" spans="2:6" ht="12">
      <c r="B46" s="72"/>
      <c r="C46" s="73"/>
      <c r="D46" s="72"/>
      <c r="E46" s="72"/>
      <c r="F46" s="72"/>
    </row>
    <row r="47" spans="2:6" ht="12">
      <c r="B47" s="72"/>
      <c r="C47" s="73"/>
      <c r="D47" s="72"/>
      <c r="E47" s="72"/>
      <c r="F47" s="72"/>
    </row>
    <row r="48" spans="2:6" ht="12">
      <c r="B48" s="72"/>
      <c r="C48" s="73"/>
      <c r="D48" s="72"/>
      <c r="E48" s="72"/>
      <c r="F48" s="72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">
      <selection activeCell="B9" sqref="B9:G68"/>
    </sheetView>
  </sheetViews>
  <sheetFormatPr defaultColWidth="10.66015625" defaultRowHeight="11.25"/>
  <cols>
    <col min="1" max="1" width="2.33203125" style="116" customWidth="1"/>
    <col min="2" max="2" width="40.33203125" style="116" customWidth="1"/>
    <col min="3" max="3" width="10" style="116" customWidth="1"/>
    <col min="4" max="4" width="5" style="116" customWidth="1"/>
    <col min="5" max="5" width="5.16015625" style="116" customWidth="1"/>
    <col min="6" max="6" width="20.16015625" style="116" customWidth="1"/>
    <col min="7" max="7" width="26.33203125" style="1" customWidth="1"/>
    <col min="8" max="16384" width="10.66015625" style="118" customWidth="1"/>
  </cols>
  <sheetData>
    <row r="1" s="116" customFormat="1" ht="10.5" customHeight="1">
      <c r="B1" s="117" t="s">
        <v>142</v>
      </c>
    </row>
    <row r="2" ht="12">
      <c r="B2" s="117" t="s">
        <v>143</v>
      </c>
    </row>
    <row r="3" ht="12">
      <c r="B3" s="117" t="s">
        <v>144</v>
      </c>
    </row>
    <row r="4" s="116" customFormat="1" ht="12" customHeight="1">
      <c r="B4" s="117" t="s">
        <v>255</v>
      </c>
    </row>
    <row r="5" spans="2:7" s="119" customFormat="1" ht="9" customHeight="1">
      <c r="B5" s="204" t="s">
        <v>191</v>
      </c>
      <c r="C5" s="204"/>
      <c r="D5" s="204"/>
      <c r="E5" s="204"/>
      <c r="F5" s="204"/>
      <c r="G5" s="204"/>
    </row>
    <row r="6" spans="1:7" ht="11.25" customHeight="1">
      <c r="A6" s="118"/>
      <c r="B6" s="205" t="s">
        <v>85</v>
      </c>
      <c r="C6" s="205"/>
      <c r="D6" s="205"/>
      <c r="E6" s="205"/>
      <c r="F6" s="205"/>
      <c r="G6" s="118"/>
    </row>
    <row r="7" spans="2:6" s="119" customFormat="1" ht="9" customHeight="1">
      <c r="B7" s="204" t="s">
        <v>145</v>
      </c>
      <c r="C7" s="204"/>
      <c r="D7" s="204"/>
      <c r="E7" s="204"/>
      <c r="F7" s="204"/>
    </row>
    <row r="8" spans="2:6" s="119" customFormat="1" ht="9" customHeight="1">
      <c r="B8" s="204" t="s">
        <v>194</v>
      </c>
      <c r="C8" s="204"/>
      <c r="D8" s="204"/>
      <c r="E8" s="204"/>
      <c r="F8" s="204"/>
    </row>
    <row r="9" spans="2:7" ht="11.25" customHeight="1">
      <c r="B9" s="206" t="s">
        <v>314</v>
      </c>
      <c r="C9" s="206"/>
      <c r="D9" s="206"/>
      <c r="E9" s="206"/>
      <c r="F9" s="206"/>
      <c r="G9" s="206"/>
    </row>
    <row r="10" spans="2:7" s="116" customFormat="1" ht="17.25" customHeight="1">
      <c r="B10" s="120"/>
      <c r="C10" s="120"/>
      <c r="D10" s="120"/>
      <c r="E10" s="120"/>
      <c r="F10" s="120"/>
      <c r="G10" s="186" t="s">
        <v>285</v>
      </c>
    </row>
    <row r="11" spans="2:7" s="116" customFormat="1" ht="93" customHeight="1">
      <c r="B11" s="207" t="s">
        <v>146</v>
      </c>
      <c r="C11" s="207"/>
      <c r="D11" s="208" t="s">
        <v>10</v>
      </c>
      <c r="E11" s="208"/>
      <c r="F11" s="121" t="s">
        <v>315</v>
      </c>
      <c r="G11" s="121" t="s">
        <v>316</v>
      </c>
    </row>
    <row r="12" spans="2:7" s="116" customFormat="1" ht="21.75" customHeight="1">
      <c r="B12" s="201">
        <v>1</v>
      </c>
      <c r="C12" s="201"/>
      <c r="D12" s="201">
        <v>2</v>
      </c>
      <c r="E12" s="201"/>
      <c r="F12" s="122">
        <v>3</v>
      </c>
      <c r="G12" s="122">
        <v>4</v>
      </c>
    </row>
    <row r="13" spans="2:7" ht="11.25">
      <c r="B13" s="202" t="s">
        <v>147</v>
      </c>
      <c r="C13" s="202"/>
      <c r="D13" s="203"/>
      <c r="E13" s="203"/>
      <c r="F13" s="123"/>
      <c r="G13" s="123"/>
    </row>
    <row r="14" spans="2:7" s="116" customFormat="1" ht="9.75" customHeight="1">
      <c r="B14" s="199" t="s">
        <v>286</v>
      </c>
      <c r="C14" s="199"/>
      <c r="D14" s="200">
        <v>10</v>
      </c>
      <c r="E14" s="200"/>
      <c r="F14" s="124" t="s">
        <v>317</v>
      </c>
      <c r="G14" s="124" t="s">
        <v>317</v>
      </c>
    </row>
    <row r="15" spans="2:7" s="116" customFormat="1" ht="9" customHeight="1">
      <c r="B15" s="198" t="s">
        <v>14</v>
      </c>
      <c r="C15" s="198"/>
      <c r="D15" s="197">
        <v>11</v>
      </c>
      <c r="E15" s="197"/>
      <c r="F15" s="126" t="s">
        <v>317</v>
      </c>
      <c r="G15" s="126" t="s">
        <v>317</v>
      </c>
    </row>
    <row r="16" spans="2:7" ht="11.25">
      <c r="B16" s="198" t="s">
        <v>15</v>
      </c>
      <c r="C16" s="198"/>
      <c r="D16" s="197">
        <v>12</v>
      </c>
      <c r="E16" s="197"/>
      <c r="F16" s="126" t="s">
        <v>16</v>
      </c>
      <c r="G16" s="126" t="s">
        <v>16</v>
      </c>
    </row>
    <row r="17" spans="2:7" ht="11.25">
      <c r="B17" s="199" t="s">
        <v>287</v>
      </c>
      <c r="C17" s="199"/>
      <c r="D17" s="200">
        <v>20</v>
      </c>
      <c r="E17" s="200"/>
      <c r="F17" s="124" t="s">
        <v>16</v>
      </c>
      <c r="G17" s="124" t="s">
        <v>16</v>
      </c>
    </row>
    <row r="18" spans="2:7" s="116" customFormat="1" ht="9.75" customHeight="1">
      <c r="B18" s="198" t="s">
        <v>14</v>
      </c>
      <c r="C18" s="198"/>
      <c r="D18" s="197">
        <v>21</v>
      </c>
      <c r="E18" s="197"/>
      <c r="F18" s="126" t="s">
        <v>16</v>
      </c>
      <c r="G18" s="126" t="s">
        <v>16</v>
      </c>
    </row>
    <row r="19" spans="2:7" s="116" customFormat="1" ht="9" customHeight="1">
      <c r="B19" s="198" t="s">
        <v>15</v>
      </c>
      <c r="C19" s="198"/>
      <c r="D19" s="197">
        <v>22</v>
      </c>
      <c r="E19" s="197"/>
      <c r="F19" s="126" t="s">
        <v>16</v>
      </c>
      <c r="G19" s="126" t="s">
        <v>16</v>
      </c>
    </row>
    <row r="20" spans="2:7" ht="11.25" customHeight="1">
      <c r="B20" s="192" t="s">
        <v>148</v>
      </c>
      <c r="C20" s="192"/>
      <c r="D20" s="197">
        <v>30</v>
      </c>
      <c r="E20" s="197"/>
      <c r="F20" s="124" t="s">
        <v>318</v>
      </c>
      <c r="G20" s="124" t="s">
        <v>319</v>
      </c>
    </row>
    <row r="21" spans="2:7" ht="11.25" customHeight="1">
      <c r="B21" s="192" t="s">
        <v>149</v>
      </c>
      <c r="C21" s="192"/>
      <c r="D21" s="197">
        <v>40</v>
      </c>
      <c r="E21" s="197"/>
      <c r="F21" s="124" t="s">
        <v>16</v>
      </c>
      <c r="G21" s="124" t="s">
        <v>16</v>
      </c>
    </row>
    <row r="22" spans="1:7" ht="11.25" customHeight="1">
      <c r="A22" s="118"/>
      <c r="B22" s="192" t="s">
        <v>150</v>
      </c>
      <c r="C22" s="192"/>
      <c r="D22" s="197">
        <v>50</v>
      </c>
      <c r="E22" s="197"/>
      <c r="F22" s="124" t="s">
        <v>320</v>
      </c>
      <c r="G22" s="124" t="s">
        <v>321</v>
      </c>
    </row>
    <row r="23" spans="1:7" ht="11.25" customHeight="1">
      <c r="A23" s="118"/>
      <c r="B23" s="192" t="s">
        <v>151</v>
      </c>
      <c r="C23" s="192"/>
      <c r="D23" s="197">
        <v>60</v>
      </c>
      <c r="E23" s="197"/>
      <c r="F23" s="124" t="s">
        <v>322</v>
      </c>
      <c r="G23" s="124" t="s">
        <v>323</v>
      </c>
    </row>
    <row r="24" spans="1:7" ht="11.25" customHeight="1">
      <c r="A24" s="118"/>
      <c r="B24" s="192" t="s">
        <v>152</v>
      </c>
      <c r="C24" s="192"/>
      <c r="D24" s="197">
        <v>70</v>
      </c>
      <c r="E24" s="197"/>
      <c r="F24" s="124" t="s">
        <v>16</v>
      </c>
      <c r="G24" s="124" t="s">
        <v>324</v>
      </c>
    </row>
    <row r="25" spans="1:7" ht="11.25" customHeight="1">
      <c r="A25" s="118"/>
      <c r="B25" s="192" t="s">
        <v>30</v>
      </c>
      <c r="C25" s="192"/>
      <c r="D25" s="197">
        <v>80</v>
      </c>
      <c r="E25" s="197"/>
      <c r="F25" s="124" t="s">
        <v>16</v>
      </c>
      <c r="G25" s="124" t="s">
        <v>16</v>
      </c>
    </row>
    <row r="26" spans="1:7" ht="11.25" customHeight="1">
      <c r="A26" s="118"/>
      <c r="B26" s="192" t="s">
        <v>288</v>
      </c>
      <c r="C26" s="192"/>
      <c r="D26" s="197">
        <v>90</v>
      </c>
      <c r="E26" s="197"/>
      <c r="F26" s="127" t="s">
        <v>16</v>
      </c>
      <c r="G26" s="127" t="s">
        <v>16</v>
      </c>
    </row>
    <row r="27" spans="1:7" ht="11.25" customHeight="1">
      <c r="A27" s="118"/>
      <c r="B27" s="192" t="s">
        <v>153</v>
      </c>
      <c r="C27" s="192"/>
      <c r="D27" s="197">
        <v>91</v>
      </c>
      <c r="E27" s="197"/>
      <c r="F27" s="126" t="s">
        <v>16</v>
      </c>
      <c r="G27" s="126" t="s">
        <v>16</v>
      </c>
    </row>
    <row r="28" spans="1:7" ht="11.25" customHeight="1">
      <c r="A28" s="118"/>
      <c r="B28" s="192" t="s">
        <v>154</v>
      </c>
      <c r="C28" s="192"/>
      <c r="D28" s="197">
        <v>92</v>
      </c>
      <c r="E28" s="197"/>
      <c r="F28" s="126" t="s">
        <v>16</v>
      </c>
      <c r="G28" s="126" t="s">
        <v>16</v>
      </c>
    </row>
    <row r="29" spans="1:7" ht="11.25" customHeight="1">
      <c r="A29" s="118"/>
      <c r="B29" s="192" t="s">
        <v>155</v>
      </c>
      <c r="C29" s="192"/>
      <c r="D29" s="193">
        <v>100</v>
      </c>
      <c r="E29" s="193"/>
      <c r="F29" s="127"/>
      <c r="G29" s="127"/>
    </row>
    <row r="30" spans="1:7" ht="11.25" customHeight="1">
      <c r="A30" s="118"/>
      <c r="B30" s="195" t="s">
        <v>289</v>
      </c>
      <c r="C30" s="195"/>
      <c r="D30" s="196">
        <v>110</v>
      </c>
      <c r="E30" s="196"/>
      <c r="F30" s="124" t="s">
        <v>16</v>
      </c>
      <c r="G30" s="124" t="s">
        <v>16</v>
      </c>
    </row>
    <row r="31" spans="1:7" ht="11.25" customHeight="1">
      <c r="A31" s="118"/>
      <c r="B31" s="192" t="s">
        <v>32</v>
      </c>
      <c r="C31" s="192"/>
      <c r="D31" s="193">
        <v>111</v>
      </c>
      <c r="E31" s="193"/>
      <c r="F31" s="124" t="s">
        <v>16</v>
      </c>
      <c r="G31" s="124" t="s">
        <v>16</v>
      </c>
    </row>
    <row r="32" spans="2:7" s="116" customFormat="1" ht="9.75" customHeight="1">
      <c r="B32" s="192" t="s">
        <v>34</v>
      </c>
      <c r="C32" s="192"/>
      <c r="D32" s="193">
        <v>112</v>
      </c>
      <c r="E32" s="193"/>
      <c r="F32" s="124" t="s">
        <v>16</v>
      </c>
      <c r="G32" s="124" t="s">
        <v>16</v>
      </c>
    </row>
    <row r="33" spans="2:7" s="116" customFormat="1" ht="9" customHeight="1">
      <c r="B33" s="192" t="s">
        <v>35</v>
      </c>
      <c r="C33" s="192"/>
      <c r="D33" s="193">
        <v>113</v>
      </c>
      <c r="E33" s="193"/>
      <c r="F33" s="124" t="s">
        <v>16</v>
      </c>
      <c r="G33" s="124" t="s">
        <v>16</v>
      </c>
    </row>
    <row r="34" spans="1:7" ht="11.25" customHeight="1">
      <c r="A34" s="118"/>
      <c r="B34" s="192" t="s">
        <v>36</v>
      </c>
      <c r="C34" s="192"/>
      <c r="D34" s="193">
        <v>114</v>
      </c>
      <c r="E34" s="193"/>
      <c r="F34" s="124" t="s">
        <v>16</v>
      </c>
      <c r="G34" s="124" t="s">
        <v>16</v>
      </c>
    </row>
    <row r="35" spans="1:7" ht="11.25" customHeight="1">
      <c r="A35" s="118"/>
      <c r="B35" s="192" t="s">
        <v>156</v>
      </c>
      <c r="C35" s="192"/>
      <c r="D35" s="193">
        <v>120</v>
      </c>
      <c r="E35" s="193"/>
      <c r="F35" s="127" t="s">
        <v>16</v>
      </c>
      <c r="G35" s="127" t="s">
        <v>16</v>
      </c>
    </row>
    <row r="36" spans="1:7" ht="11.25" customHeight="1">
      <c r="A36" s="118"/>
      <c r="B36" s="195" t="s">
        <v>157</v>
      </c>
      <c r="C36" s="195"/>
      <c r="D36" s="196">
        <v>130</v>
      </c>
      <c r="E36" s="196"/>
      <c r="F36" s="128"/>
      <c r="G36" s="128"/>
    </row>
    <row r="37" spans="1:7" ht="11.25" customHeight="1">
      <c r="A37" s="118"/>
      <c r="B37" s="192" t="s">
        <v>258</v>
      </c>
      <c r="C37" s="192"/>
      <c r="D37" s="193">
        <v>140</v>
      </c>
      <c r="E37" s="193"/>
      <c r="F37" s="127" t="s">
        <v>16</v>
      </c>
      <c r="G37" s="127" t="s">
        <v>16</v>
      </c>
    </row>
    <row r="38" spans="1:7" ht="11.25" customHeight="1">
      <c r="A38" s="118"/>
      <c r="B38" s="192" t="s">
        <v>37</v>
      </c>
      <c r="C38" s="192"/>
      <c r="D38" s="193">
        <v>150</v>
      </c>
      <c r="E38" s="193"/>
      <c r="F38" s="124" t="s">
        <v>16</v>
      </c>
      <c r="G38" s="124" t="s">
        <v>16</v>
      </c>
    </row>
    <row r="39" spans="2:7" s="116" customFormat="1" ht="18" customHeight="1">
      <c r="B39" s="195" t="s">
        <v>290</v>
      </c>
      <c r="C39" s="195"/>
      <c r="D39" s="196">
        <v>160</v>
      </c>
      <c r="E39" s="196"/>
      <c r="F39" s="124" t="s">
        <v>16</v>
      </c>
      <c r="G39" s="124" t="s">
        <v>16</v>
      </c>
    </row>
    <row r="40" spans="1:7" ht="27" customHeight="1">
      <c r="A40" s="118"/>
      <c r="B40" s="192" t="s">
        <v>158</v>
      </c>
      <c r="C40" s="192"/>
      <c r="D40" s="193">
        <v>161</v>
      </c>
      <c r="E40" s="193"/>
      <c r="F40" s="124" t="s">
        <v>16</v>
      </c>
      <c r="G40" s="124" t="s">
        <v>16</v>
      </c>
    </row>
    <row r="41" spans="1:7" ht="11.25" customHeight="1">
      <c r="A41" s="118"/>
      <c r="B41" s="195" t="s">
        <v>291</v>
      </c>
      <c r="C41" s="195"/>
      <c r="D41" s="196">
        <v>170</v>
      </c>
      <c r="E41" s="196"/>
      <c r="F41" s="124" t="s">
        <v>16</v>
      </c>
      <c r="G41" s="124" t="s">
        <v>16</v>
      </c>
    </row>
    <row r="42" spans="2:7" s="116" customFormat="1" ht="9.75" customHeight="1">
      <c r="B42" s="192" t="s">
        <v>158</v>
      </c>
      <c r="C42" s="192"/>
      <c r="D42" s="193">
        <v>171</v>
      </c>
      <c r="E42" s="193"/>
      <c r="F42" s="124" t="s">
        <v>16</v>
      </c>
      <c r="G42" s="124" t="s">
        <v>16</v>
      </c>
    </row>
    <row r="43" spans="2:7" s="116" customFormat="1" ht="9" customHeight="1">
      <c r="B43" s="195" t="s">
        <v>292</v>
      </c>
      <c r="C43" s="195"/>
      <c r="D43" s="196">
        <v>180</v>
      </c>
      <c r="E43" s="196"/>
      <c r="F43" s="124" t="s">
        <v>16</v>
      </c>
      <c r="G43" s="124" t="s">
        <v>16</v>
      </c>
    </row>
    <row r="44" spans="1:7" ht="11.25" customHeight="1">
      <c r="A44" s="118"/>
      <c r="B44" s="192" t="s">
        <v>159</v>
      </c>
      <c r="C44" s="192"/>
      <c r="D44" s="193">
        <v>181</v>
      </c>
      <c r="E44" s="193"/>
      <c r="F44" s="124" t="s">
        <v>16</v>
      </c>
      <c r="G44" s="124" t="s">
        <v>16</v>
      </c>
    </row>
    <row r="45" spans="2:7" s="116" customFormat="1" ht="9.75" customHeight="1">
      <c r="B45" s="195" t="s">
        <v>293</v>
      </c>
      <c r="C45" s="195"/>
      <c r="D45" s="196">
        <v>190</v>
      </c>
      <c r="E45" s="196"/>
      <c r="F45" s="124" t="s">
        <v>16</v>
      </c>
      <c r="G45" s="124" t="s">
        <v>16</v>
      </c>
    </row>
    <row r="46" spans="2:7" s="116" customFormat="1" ht="9" customHeight="1">
      <c r="B46" s="192" t="s">
        <v>159</v>
      </c>
      <c r="C46" s="192"/>
      <c r="D46" s="193">
        <v>191</v>
      </c>
      <c r="E46" s="193"/>
      <c r="F46" s="124" t="s">
        <v>16</v>
      </c>
      <c r="G46" s="124" t="s">
        <v>16</v>
      </c>
    </row>
    <row r="47" spans="1:7" ht="11.25" customHeight="1">
      <c r="A47" s="118"/>
      <c r="B47" s="192" t="s">
        <v>160</v>
      </c>
      <c r="C47" s="192"/>
      <c r="D47" s="193">
        <v>200</v>
      </c>
      <c r="E47" s="193"/>
      <c r="F47" s="124" t="s">
        <v>16</v>
      </c>
      <c r="G47" s="124" t="s">
        <v>16</v>
      </c>
    </row>
    <row r="48" spans="2:7" s="116" customFormat="1" ht="9.75" customHeight="1">
      <c r="B48" s="192" t="s">
        <v>161</v>
      </c>
      <c r="C48" s="192"/>
      <c r="D48" s="193">
        <v>210</v>
      </c>
      <c r="E48" s="193"/>
      <c r="F48" s="124" t="s">
        <v>16</v>
      </c>
      <c r="G48" s="124" t="s">
        <v>16</v>
      </c>
    </row>
    <row r="49" spans="2:7" s="116" customFormat="1" ht="9" customHeight="1">
      <c r="B49" s="192" t="s">
        <v>294</v>
      </c>
      <c r="C49" s="192"/>
      <c r="D49" s="193">
        <v>220</v>
      </c>
      <c r="E49" s="193"/>
      <c r="F49" s="127" t="s">
        <v>16</v>
      </c>
      <c r="G49" s="127" t="s">
        <v>16</v>
      </c>
    </row>
    <row r="50" spans="1:7" ht="11.25" customHeight="1">
      <c r="A50" s="118"/>
      <c r="B50" s="192" t="s">
        <v>162</v>
      </c>
      <c r="C50" s="192"/>
      <c r="D50" s="193">
        <v>230</v>
      </c>
      <c r="E50" s="193"/>
      <c r="F50" s="127" t="s">
        <v>16</v>
      </c>
      <c r="G50" s="127" t="s">
        <v>16</v>
      </c>
    </row>
    <row r="51" spans="2:7" s="116" customFormat="1" ht="9.75" customHeight="1">
      <c r="B51" s="192" t="s">
        <v>163</v>
      </c>
      <c r="C51" s="192"/>
      <c r="D51" s="193">
        <v>240</v>
      </c>
      <c r="E51" s="193"/>
      <c r="F51" s="124" t="s">
        <v>16</v>
      </c>
      <c r="G51" s="124" t="s">
        <v>16</v>
      </c>
    </row>
    <row r="52" spans="2:7" s="116" customFormat="1" ht="9" customHeight="1">
      <c r="B52" s="192" t="s">
        <v>164</v>
      </c>
      <c r="C52" s="192"/>
      <c r="D52" s="193">
        <v>250</v>
      </c>
      <c r="E52" s="193"/>
      <c r="F52" s="126" t="s">
        <v>16</v>
      </c>
      <c r="G52" s="126" t="s">
        <v>16</v>
      </c>
    </row>
    <row r="53" spans="1:7" ht="11.25" customHeight="1">
      <c r="A53" s="118"/>
      <c r="B53" s="195" t="s">
        <v>295</v>
      </c>
      <c r="C53" s="195"/>
      <c r="D53" s="196">
        <v>260</v>
      </c>
      <c r="E53" s="196"/>
      <c r="F53" s="124" t="s">
        <v>325</v>
      </c>
      <c r="G53" s="124" t="s">
        <v>326</v>
      </c>
    </row>
    <row r="54" spans="2:7" s="116" customFormat="1" ht="18" customHeight="1">
      <c r="B54" s="192" t="s">
        <v>165</v>
      </c>
      <c r="C54" s="192"/>
      <c r="D54" s="193">
        <v>261</v>
      </c>
      <c r="E54" s="193"/>
      <c r="F54" s="126" t="s">
        <v>327</v>
      </c>
      <c r="G54" s="126" t="s">
        <v>328</v>
      </c>
    </row>
    <row r="55" spans="1:7" ht="11.25" customHeight="1">
      <c r="A55" s="118"/>
      <c r="B55" s="192" t="s">
        <v>166</v>
      </c>
      <c r="C55" s="192"/>
      <c r="D55" s="193">
        <v>262</v>
      </c>
      <c r="E55" s="193"/>
      <c r="F55" s="126" t="s">
        <v>16</v>
      </c>
      <c r="G55" s="126" t="s">
        <v>16</v>
      </c>
    </row>
    <row r="56" spans="2:7" s="116" customFormat="1" ht="27" customHeight="1">
      <c r="B56" s="192" t="s">
        <v>296</v>
      </c>
      <c r="C56" s="192"/>
      <c r="D56" s="193">
        <v>263</v>
      </c>
      <c r="E56" s="193"/>
      <c r="F56" s="124" t="s">
        <v>329</v>
      </c>
      <c r="G56" s="124" t="s">
        <v>330</v>
      </c>
    </row>
    <row r="57" spans="2:7" s="116" customFormat="1" ht="18" customHeight="1">
      <c r="B57" s="192" t="s">
        <v>167</v>
      </c>
      <c r="C57" s="192"/>
      <c r="D57" s="193">
        <v>264</v>
      </c>
      <c r="E57" s="193"/>
      <c r="F57" s="126" t="s">
        <v>16</v>
      </c>
      <c r="G57" s="126" t="s">
        <v>16</v>
      </c>
    </row>
    <row r="58" spans="1:7" ht="56.25" customHeight="1">
      <c r="A58" s="118"/>
      <c r="B58" s="194" t="s">
        <v>168</v>
      </c>
      <c r="C58" s="194"/>
      <c r="D58" s="193">
        <v>270</v>
      </c>
      <c r="E58" s="193"/>
      <c r="F58" s="124" t="s">
        <v>331</v>
      </c>
      <c r="G58" s="124" t="s">
        <v>332</v>
      </c>
    </row>
    <row r="59" spans="1:7" ht="18.75" customHeight="1">
      <c r="A59" s="118"/>
      <c r="B59" s="202" t="s">
        <v>169</v>
      </c>
      <c r="C59" s="202"/>
      <c r="D59" s="209"/>
      <c r="E59" s="209"/>
      <c r="F59" s="125"/>
      <c r="G59" s="125"/>
    </row>
    <row r="60" spans="2:7" s="116" customFormat="1" ht="21.75" customHeight="1">
      <c r="B60" s="192" t="s">
        <v>46</v>
      </c>
      <c r="C60" s="192"/>
      <c r="D60" s="193">
        <v>300</v>
      </c>
      <c r="E60" s="193"/>
      <c r="F60" s="126" t="s">
        <v>333</v>
      </c>
      <c r="G60" s="126" t="s">
        <v>334</v>
      </c>
    </row>
    <row r="61" spans="2:7" s="116" customFormat="1" ht="22.5" customHeight="1">
      <c r="B61" s="192" t="s">
        <v>170</v>
      </c>
      <c r="C61" s="192"/>
      <c r="D61" s="193">
        <v>310</v>
      </c>
      <c r="E61" s="193"/>
      <c r="F61" s="126" t="s">
        <v>16</v>
      </c>
      <c r="G61" s="126" t="s">
        <v>335</v>
      </c>
    </row>
    <row r="62" spans="1:7" ht="21.75" customHeight="1">
      <c r="A62" s="118"/>
      <c r="B62" s="192" t="s">
        <v>297</v>
      </c>
      <c r="C62" s="192"/>
      <c r="D62" s="193">
        <v>320</v>
      </c>
      <c r="E62" s="193"/>
      <c r="F62" s="126" t="s">
        <v>16</v>
      </c>
      <c r="G62" s="126" t="s">
        <v>16</v>
      </c>
    </row>
    <row r="63" spans="1:7" ht="26.25" customHeight="1">
      <c r="A63" s="118"/>
      <c r="B63" s="194" t="s">
        <v>171</v>
      </c>
      <c r="C63" s="194"/>
      <c r="D63" s="193">
        <v>330</v>
      </c>
      <c r="E63" s="193"/>
      <c r="F63" s="124" t="s">
        <v>333</v>
      </c>
      <c r="G63" s="124" t="s">
        <v>336</v>
      </c>
    </row>
    <row r="64" spans="2:7" s="116" customFormat="1" ht="47.25" customHeight="1">
      <c r="B64" s="194" t="s">
        <v>172</v>
      </c>
      <c r="C64" s="194"/>
      <c r="D64" s="193">
        <v>400</v>
      </c>
      <c r="E64" s="193"/>
      <c r="F64" s="124" t="s">
        <v>337</v>
      </c>
      <c r="G64" s="124" t="s">
        <v>338</v>
      </c>
    </row>
    <row r="65" spans="1:7" ht="30.75" customHeight="1">
      <c r="A65" s="118"/>
      <c r="B65" s="192" t="s">
        <v>173</v>
      </c>
      <c r="C65" s="192"/>
      <c r="D65" s="193">
        <v>500</v>
      </c>
      <c r="E65" s="193"/>
      <c r="F65" s="129">
        <v>3805.19218</v>
      </c>
      <c r="G65" s="129">
        <v>3805.19218</v>
      </c>
    </row>
    <row r="66" spans="1:7" ht="48" customHeight="1">
      <c r="A66" s="118"/>
      <c r="B66" s="192" t="s">
        <v>174</v>
      </c>
      <c r="C66" s="192"/>
      <c r="D66" s="193">
        <v>600</v>
      </c>
      <c r="E66" s="193"/>
      <c r="F66" s="126" t="s">
        <v>339</v>
      </c>
      <c r="G66" s="126" t="s">
        <v>340</v>
      </c>
    </row>
    <row r="67" spans="2:7" s="119" customFormat="1" ht="12" customHeight="1">
      <c r="B67" s="120"/>
      <c r="C67" s="120"/>
      <c r="D67" s="120"/>
      <c r="E67" s="120"/>
      <c r="F67" s="120"/>
      <c r="G67" s="120"/>
    </row>
    <row r="68" spans="2:7" s="119" customFormat="1" ht="9" customHeight="1">
      <c r="B68" s="120"/>
      <c r="C68" s="120"/>
      <c r="D68" s="120"/>
      <c r="E68" s="120"/>
      <c r="F68" s="120"/>
      <c r="G68" s="120"/>
    </row>
    <row r="69" spans="2:7" s="119" customFormat="1" ht="10.5" customHeight="1">
      <c r="B69" s="120"/>
      <c r="C69" s="120"/>
      <c r="D69" s="120"/>
      <c r="E69" s="120"/>
      <c r="F69" s="120"/>
      <c r="G69" s="120"/>
    </row>
    <row r="70" spans="2:7" s="119" customFormat="1" ht="9" customHeight="1">
      <c r="B70" s="120"/>
      <c r="C70" s="120"/>
      <c r="D70" s="120"/>
      <c r="E70" s="120"/>
      <c r="F70" s="120"/>
      <c r="G70" s="120"/>
    </row>
    <row r="71" spans="2:7" s="119" customFormat="1" ht="11.25" customHeight="1">
      <c r="B71" s="120"/>
      <c r="C71" s="120"/>
      <c r="D71" s="120"/>
      <c r="E71" s="120"/>
      <c r="F71" s="120"/>
      <c r="G71" s="120"/>
    </row>
    <row r="72" spans="2:7" s="119" customFormat="1" ht="9" customHeight="1">
      <c r="B72" s="120"/>
      <c r="C72" s="120"/>
      <c r="D72" s="120"/>
      <c r="E72" s="120"/>
      <c r="F72" s="120"/>
      <c r="G72" s="120"/>
    </row>
    <row r="73" spans="2:7" s="116" customFormat="1" ht="6" customHeight="1">
      <c r="B73" s="120"/>
      <c r="C73" s="120"/>
      <c r="D73" s="120"/>
      <c r="E73" s="120"/>
      <c r="F73" s="120"/>
      <c r="G73" s="120"/>
    </row>
    <row r="74" spans="2:7" ht="11.25">
      <c r="B74" s="120"/>
      <c r="C74" s="120"/>
      <c r="D74" s="120"/>
      <c r="E74" s="120"/>
      <c r="F74" s="120"/>
      <c r="G74" s="120"/>
    </row>
    <row r="75" spans="2:7" ht="11.25">
      <c r="B75" s="120"/>
      <c r="C75" s="120"/>
      <c r="D75" s="120"/>
      <c r="E75" s="120"/>
      <c r="F75" s="120"/>
      <c r="G75" s="120"/>
    </row>
    <row r="76" spans="2:7" ht="11.25">
      <c r="B76" s="120"/>
      <c r="C76" s="120"/>
      <c r="D76" s="120"/>
      <c r="E76" s="120"/>
      <c r="F76" s="120"/>
      <c r="G76" s="120"/>
    </row>
  </sheetData>
  <sheetProtection/>
  <mergeCells count="117">
    <mergeCell ref="B61:C61"/>
    <mergeCell ref="D61:E61"/>
    <mergeCell ref="B59:C59"/>
    <mergeCell ref="D59:E59"/>
    <mergeCell ref="B60:C60"/>
    <mergeCell ref="D60:E60"/>
    <mergeCell ref="B28:C28"/>
    <mergeCell ref="D28:E28"/>
    <mergeCell ref="B29:C29"/>
    <mergeCell ref="D29:E29"/>
    <mergeCell ref="B56:C56"/>
    <mergeCell ref="D56:E56"/>
    <mergeCell ref="B5:G5"/>
    <mergeCell ref="B7:F7"/>
    <mergeCell ref="B8:F8"/>
    <mergeCell ref="B6:F6"/>
    <mergeCell ref="B9:G9"/>
    <mergeCell ref="B20:C20"/>
    <mergeCell ref="D20:E2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D21:E21"/>
    <mergeCell ref="B22:C22"/>
    <mergeCell ref="D22:E22"/>
    <mergeCell ref="B23:C23"/>
    <mergeCell ref="D23:E23"/>
    <mergeCell ref="B24:C24"/>
    <mergeCell ref="D24:E24"/>
    <mergeCell ref="B21:C21"/>
    <mergeCell ref="B26:C26"/>
    <mergeCell ref="D26:E26"/>
    <mergeCell ref="B27:C27"/>
    <mergeCell ref="D27:E27"/>
    <mergeCell ref="B25:C25"/>
    <mergeCell ref="D25:E25"/>
    <mergeCell ref="B30:C30"/>
    <mergeCell ref="D30:E30"/>
    <mergeCell ref="B31:C31"/>
    <mergeCell ref="D31:E31"/>
    <mergeCell ref="B33:C33"/>
    <mergeCell ref="D33:E33"/>
    <mergeCell ref="B32:C32"/>
    <mergeCell ref="D32:E32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9:C49"/>
    <mergeCell ref="D49:E49"/>
    <mergeCell ref="B48:C48"/>
    <mergeCell ref="D48:E48"/>
    <mergeCell ref="B50:C50"/>
    <mergeCell ref="D50:E50"/>
    <mergeCell ref="B51:C51"/>
    <mergeCell ref="D51:E51"/>
    <mergeCell ref="D52:E52"/>
    <mergeCell ref="B53:C53"/>
    <mergeCell ref="D53:E53"/>
    <mergeCell ref="B54:C54"/>
    <mergeCell ref="D54:E54"/>
    <mergeCell ref="B55:C55"/>
    <mergeCell ref="D55:E55"/>
    <mergeCell ref="B52:C52"/>
    <mergeCell ref="B58:C58"/>
    <mergeCell ref="D58:E58"/>
    <mergeCell ref="B57:C57"/>
    <mergeCell ref="D57:E57"/>
    <mergeCell ref="B65:C65"/>
    <mergeCell ref="D65:E65"/>
    <mergeCell ref="B66:C66"/>
    <mergeCell ref="D66:E66"/>
    <mergeCell ref="B62:C62"/>
    <mergeCell ref="D62:E62"/>
    <mergeCell ref="B63:C63"/>
    <mergeCell ref="D63:E63"/>
    <mergeCell ref="B64:C64"/>
    <mergeCell ref="D64:E64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tabSelected="1" zoomScalePageLayoutView="0" workbookViewId="0" topLeftCell="A1">
      <selection activeCell="G11" sqref="G11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1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2"/>
      <c r="D1" s="53"/>
      <c r="E1" s="34"/>
    </row>
    <row r="2" spans="1:5" ht="12">
      <c r="A2" s="41"/>
      <c r="B2" s="54"/>
      <c r="C2" s="85"/>
      <c r="D2" s="54"/>
      <c r="E2" s="55" t="s">
        <v>106</v>
      </c>
    </row>
    <row r="3" spans="1:5" ht="12">
      <c r="A3" s="41"/>
      <c r="B3" s="54"/>
      <c r="C3" s="85"/>
      <c r="D3" s="54"/>
      <c r="E3" s="55" t="s">
        <v>1</v>
      </c>
    </row>
    <row r="4" spans="1:5" ht="12">
      <c r="A4" s="41"/>
      <c r="B4" s="54"/>
      <c r="C4" s="85"/>
      <c r="D4" s="54"/>
      <c r="E4" s="55" t="s">
        <v>2</v>
      </c>
    </row>
    <row r="5" spans="1:5" ht="12">
      <c r="A5" s="41"/>
      <c r="B5" s="54"/>
      <c r="C5" s="85"/>
      <c r="D5" s="54"/>
      <c r="E5" s="55" t="s">
        <v>3</v>
      </c>
    </row>
    <row r="6" spans="1:5" ht="12">
      <c r="A6" s="41"/>
      <c r="B6" s="54"/>
      <c r="C6" s="85"/>
      <c r="D6" s="54"/>
      <c r="E6" s="55" t="s">
        <v>4</v>
      </c>
    </row>
    <row r="7" spans="1:5" ht="12">
      <c r="A7" s="41"/>
      <c r="B7" s="54"/>
      <c r="C7" s="85"/>
      <c r="D7" s="54"/>
      <c r="E7" s="55" t="s">
        <v>5</v>
      </c>
    </row>
    <row r="8" spans="1:5" ht="16.5" customHeight="1">
      <c r="A8" s="36" t="s">
        <v>107</v>
      </c>
      <c r="B8" s="56"/>
      <c r="C8" s="86"/>
      <c r="D8" s="56"/>
      <c r="E8" s="56"/>
    </row>
    <row r="9" spans="1:5" ht="16.5" customHeight="1">
      <c r="A9" s="210" t="s">
        <v>363</v>
      </c>
      <c r="B9" s="210"/>
      <c r="C9" s="210"/>
      <c r="D9" s="210"/>
      <c r="E9" s="210"/>
    </row>
    <row r="10" spans="1:5" s="4" customFormat="1" ht="18.75" customHeight="1">
      <c r="A10" s="42" t="s">
        <v>255</v>
      </c>
      <c r="B10" s="43"/>
      <c r="C10" s="87"/>
      <c r="D10" s="42"/>
      <c r="E10" s="42"/>
    </row>
    <row r="11" spans="1:5" ht="18" customHeight="1">
      <c r="A11" s="58" t="s">
        <v>7</v>
      </c>
      <c r="B11" s="59"/>
      <c r="C11" s="78"/>
      <c r="D11" s="59"/>
      <c r="E11" s="56"/>
    </row>
    <row r="12" spans="1:5" s="13" customFormat="1" ht="19.5" customHeight="1">
      <c r="A12" s="211" t="s">
        <v>195</v>
      </c>
      <c r="B12" s="212"/>
      <c r="C12" s="212"/>
      <c r="D12" s="212"/>
      <c r="E12" s="213"/>
    </row>
    <row r="13" spans="1:5" s="13" customFormat="1" ht="16.5" customHeight="1">
      <c r="A13" s="211" t="s">
        <v>191</v>
      </c>
      <c r="B13" s="212"/>
      <c r="C13" s="212"/>
      <c r="D13" s="212"/>
      <c r="E13" s="213"/>
    </row>
    <row r="14" spans="1:5" ht="11.25">
      <c r="A14" s="34"/>
      <c r="B14" s="47"/>
      <c r="C14" s="74"/>
      <c r="D14" s="48"/>
      <c r="E14" s="48" t="s">
        <v>8</v>
      </c>
    </row>
    <row r="15" spans="1:5" ht="74.25" customHeight="1">
      <c r="A15" s="52" t="s">
        <v>229</v>
      </c>
      <c r="B15" s="52" t="s">
        <v>10</v>
      </c>
      <c r="C15" s="88" t="s">
        <v>230</v>
      </c>
      <c r="D15" s="52" t="s">
        <v>231</v>
      </c>
      <c r="E15" s="52" t="s">
        <v>232</v>
      </c>
    </row>
    <row r="16" spans="1:5" ht="16.5" customHeight="1">
      <c r="A16" s="64" t="s">
        <v>196</v>
      </c>
      <c r="B16" s="64" t="s">
        <v>197</v>
      </c>
      <c r="C16" s="89" t="s">
        <v>198</v>
      </c>
      <c r="D16" s="64" t="s">
        <v>207</v>
      </c>
      <c r="E16" s="64" t="s">
        <v>233</v>
      </c>
    </row>
    <row r="17" spans="1:5" ht="20.25" customHeight="1">
      <c r="A17" s="130" t="s">
        <v>234</v>
      </c>
      <c r="B17" s="131">
        <v>100</v>
      </c>
      <c r="C17" s="132">
        <v>34.61</v>
      </c>
      <c r="D17" s="132">
        <v>0.36</v>
      </c>
      <c r="E17" s="133" t="s">
        <v>108</v>
      </c>
    </row>
    <row r="18" spans="1:5" ht="18" customHeight="1">
      <c r="A18" s="134" t="s">
        <v>13</v>
      </c>
      <c r="B18" s="135"/>
      <c r="C18" s="134"/>
      <c r="D18" s="134"/>
      <c r="E18" s="134"/>
    </row>
    <row r="19" spans="1:5" ht="15" customHeight="1">
      <c r="A19" s="136" t="s">
        <v>14</v>
      </c>
      <c r="B19" s="137">
        <v>110</v>
      </c>
      <c r="C19" s="138">
        <v>34.61</v>
      </c>
      <c r="D19" s="132">
        <v>0.36</v>
      </c>
      <c r="E19" s="133" t="s">
        <v>108</v>
      </c>
    </row>
    <row r="20" spans="1:5" ht="15" customHeight="1">
      <c r="A20" s="139" t="s">
        <v>298</v>
      </c>
      <c r="B20" s="140"/>
      <c r="C20" s="138">
        <v>34.61</v>
      </c>
      <c r="D20" s="132">
        <v>0.36</v>
      </c>
      <c r="E20" s="133" t="s">
        <v>108</v>
      </c>
    </row>
    <row r="21" spans="1:5" ht="24.75" customHeight="1">
      <c r="A21" s="136" t="s">
        <v>15</v>
      </c>
      <c r="B21" s="137">
        <v>120</v>
      </c>
      <c r="C21" s="141"/>
      <c r="D21" s="142" t="s">
        <v>16</v>
      </c>
      <c r="E21" s="133" t="s">
        <v>108</v>
      </c>
    </row>
    <row r="22" spans="1:5" ht="18" customHeight="1">
      <c r="A22" s="130" t="s">
        <v>17</v>
      </c>
      <c r="B22" s="131">
        <v>200</v>
      </c>
      <c r="C22" s="142"/>
      <c r="D22" s="142" t="s">
        <v>16</v>
      </c>
      <c r="E22" s="133" t="s">
        <v>108</v>
      </c>
    </row>
    <row r="23" spans="1:5" ht="14.25" customHeight="1">
      <c r="A23" s="134" t="s">
        <v>13</v>
      </c>
      <c r="B23" s="135"/>
      <c r="C23" s="134"/>
      <c r="D23" s="134"/>
      <c r="E23" s="134"/>
    </row>
    <row r="24" spans="1:5" ht="15.75" customHeight="1">
      <c r="A24" s="136" t="s">
        <v>14</v>
      </c>
      <c r="B24" s="137">
        <v>210</v>
      </c>
      <c r="C24" s="141"/>
      <c r="D24" s="142" t="s">
        <v>16</v>
      </c>
      <c r="E24" s="133" t="s">
        <v>108</v>
      </c>
    </row>
    <row r="25" spans="1:5" ht="13.5" customHeight="1">
      <c r="A25" s="136" t="s">
        <v>15</v>
      </c>
      <c r="B25" s="137">
        <v>220</v>
      </c>
      <c r="C25" s="141"/>
      <c r="D25" s="142" t="s">
        <v>16</v>
      </c>
      <c r="E25" s="133" t="s">
        <v>108</v>
      </c>
    </row>
    <row r="26" spans="1:5" ht="18" customHeight="1">
      <c r="A26" s="143" t="s">
        <v>109</v>
      </c>
      <c r="B26" s="131">
        <v>300</v>
      </c>
      <c r="C26" s="144">
        <v>8501.6</v>
      </c>
      <c r="D26" s="132">
        <v>87.49</v>
      </c>
      <c r="E26" s="133" t="s">
        <v>108</v>
      </c>
    </row>
    <row r="27" spans="1:5" ht="17.25" customHeight="1">
      <c r="A27" s="145" t="s">
        <v>13</v>
      </c>
      <c r="B27" s="135"/>
      <c r="C27" s="134"/>
      <c r="D27" s="134"/>
      <c r="E27" s="134"/>
    </row>
    <row r="28" spans="1:5" ht="28.5" customHeight="1">
      <c r="A28" s="146" t="s">
        <v>110</v>
      </c>
      <c r="B28" s="131">
        <v>310</v>
      </c>
      <c r="C28" s="144">
        <v>8501.6</v>
      </c>
      <c r="D28" s="132">
        <v>87.49</v>
      </c>
      <c r="E28" s="133" t="s">
        <v>108</v>
      </c>
    </row>
    <row r="29" spans="1:5" ht="19.5" customHeight="1">
      <c r="A29" s="147" t="s">
        <v>111</v>
      </c>
      <c r="B29" s="135"/>
      <c r="C29" s="148"/>
      <c r="D29" s="148"/>
      <c r="E29" s="133" t="s">
        <v>108</v>
      </c>
    </row>
    <row r="30" spans="1:5" ht="20.25" customHeight="1">
      <c r="A30" s="149" t="s">
        <v>112</v>
      </c>
      <c r="B30" s="137">
        <v>311</v>
      </c>
      <c r="C30" s="144">
        <v>3992.37</v>
      </c>
      <c r="D30" s="132">
        <v>41.09</v>
      </c>
      <c r="E30" s="133" t="s">
        <v>108</v>
      </c>
    </row>
    <row r="31" spans="1:5" ht="35.25" customHeight="1">
      <c r="A31" s="150" t="s">
        <v>260</v>
      </c>
      <c r="B31" s="140"/>
      <c r="C31" s="144">
        <v>1858.86</v>
      </c>
      <c r="D31" s="132">
        <v>19.13</v>
      </c>
      <c r="E31" s="133" t="s">
        <v>108</v>
      </c>
    </row>
    <row r="32" spans="1:5" ht="30.75" customHeight="1">
      <c r="A32" s="150" t="s">
        <v>279</v>
      </c>
      <c r="B32" s="140"/>
      <c r="C32" s="144">
        <v>1582.25</v>
      </c>
      <c r="D32" s="132">
        <v>16.28</v>
      </c>
      <c r="E32" s="133" t="s">
        <v>108</v>
      </c>
    </row>
    <row r="33" spans="1:5" ht="31.5" customHeight="1">
      <c r="A33" s="150" t="s">
        <v>306</v>
      </c>
      <c r="B33" s="140"/>
      <c r="C33" s="132">
        <v>551.25</v>
      </c>
      <c r="D33" s="132">
        <v>5.67</v>
      </c>
      <c r="E33" s="133" t="s">
        <v>108</v>
      </c>
    </row>
    <row r="34" spans="1:5" ht="32.25" customHeight="1">
      <c r="A34" s="149" t="s">
        <v>113</v>
      </c>
      <c r="B34" s="137">
        <v>312</v>
      </c>
      <c r="C34" s="142"/>
      <c r="D34" s="142" t="s">
        <v>16</v>
      </c>
      <c r="E34" s="133" t="s">
        <v>108</v>
      </c>
    </row>
    <row r="35" spans="1:5" ht="30" customHeight="1">
      <c r="A35" s="149" t="s">
        <v>114</v>
      </c>
      <c r="B35" s="137">
        <v>313</v>
      </c>
      <c r="C35" s="132">
        <v>508.73</v>
      </c>
      <c r="D35" s="132">
        <v>5.24</v>
      </c>
      <c r="E35" s="133" t="s">
        <v>108</v>
      </c>
    </row>
    <row r="36" spans="1:5" ht="36.75" customHeight="1">
      <c r="A36" s="150" t="s">
        <v>355</v>
      </c>
      <c r="B36" s="140"/>
      <c r="C36" s="132">
        <v>508.73</v>
      </c>
      <c r="D36" s="132">
        <v>5.24</v>
      </c>
      <c r="E36" s="133" t="s">
        <v>108</v>
      </c>
    </row>
    <row r="37" spans="1:5" ht="36" customHeight="1">
      <c r="A37" s="149" t="s">
        <v>115</v>
      </c>
      <c r="B37" s="137">
        <v>314</v>
      </c>
      <c r="C37" s="144">
        <v>4000.51</v>
      </c>
      <c r="D37" s="132">
        <v>41.17</v>
      </c>
      <c r="E37" s="133" t="s">
        <v>108</v>
      </c>
    </row>
    <row r="38" spans="1:5" ht="40.5" customHeight="1">
      <c r="A38" s="150" t="s">
        <v>269</v>
      </c>
      <c r="B38" s="140"/>
      <c r="C38" s="132">
        <v>986.5</v>
      </c>
      <c r="D38" s="132">
        <v>10.15</v>
      </c>
      <c r="E38" s="133" t="s">
        <v>108</v>
      </c>
    </row>
    <row r="39" spans="1:5" ht="31.5" customHeight="1">
      <c r="A39" s="150" t="s">
        <v>265</v>
      </c>
      <c r="B39" s="140"/>
      <c r="C39" s="144">
        <v>1088.37</v>
      </c>
      <c r="D39" s="132">
        <v>11.2</v>
      </c>
      <c r="E39" s="133" t="s">
        <v>108</v>
      </c>
    </row>
    <row r="40" spans="1:5" ht="24.75" customHeight="1">
      <c r="A40" s="150" t="s">
        <v>308</v>
      </c>
      <c r="B40" s="140"/>
      <c r="C40" s="132">
        <v>929.39</v>
      </c>
      <c r="D40" s="132">
        <v>9.56</v>
      </c>
      <c r="E40" s="133" t="s">
        <v>108</v>
      </c>
    </row>
    <row r="41" spans="1:5" ht="35.25" customHeight="1">
      <c r="A41" s="150" t="s">
        <v>358</v>
      </c>
      <c r="B41" s="140"/>
      <c r="C41" s="132">
        <v>499</v>
      </c>
      <c r="D41" s="132">
        <v>5.14</v>
      </c>
      <c r="E41" s="133" t="s">
        <v>108</v>
      </c>
    </row>
    <row r="42" spans="1:5" ht="35.25" customHeight="1">
      <c r="A42" s="150" t="s">
        <v>357</v>
      </c>
      <c r="B42" s="140"/>
      <c r="C42" s="132">
        <v>497.25</v>
      </c>
      <c r="D42" s="132">
        <v>5.12</v>
      </c>
      <c r="E42" s="133" t="s">
        <v>108</v>
      </c>
    </row>
    <row r="43" spans="1:5" ht="28.5" customHeight="1">
      <c r="A43" s="149" t="s">
        <v>116</v>
      </c>
      <c r="B43" s="137">
        <v>315</v>
      </c>
      <c r="C43" s="142"/>
      <c r="D43" s="142" t="s">
        <v>16</v>
      </c>
      <c r="E43" s="133" t="s">
        <v>108</v>
      </c>
    </row>
    <row r="44" spans="1:5" ht="36" customHeight="1">
      <c r="A44" s="149" t="s">
        <v>117</v>
      </c>
      <c r="B44" s="137">
        <v>316</v>
      </c>
      <c r="C44" s="142"/>
      <c r="D44" s="142" t="s">
        <v>16</v>
      </c>
      <c r="E44" s="133" t="s">
        <v>108</v>
      </c>
    </row>
    <row r="45" spans="1:5" ht="24" customHeight="1">
      <c r="A45" s="149" t="s">
        <v>118</v>
      </c>
      <c r="B45" s="137">
        <v>317</v>
      </c>
      <c r="C45" s="142"/>
      <c r="D45" s="142" t="s">
        <v>16</v>
      </c>
      <c r="E45" s="133" t="s">
        <v>108</v>
      </c>
    </row>
    <row r="46" spans="1:5" ht="24" customHeight="1">
      <c r="A46" s="149" t="s">
        <v>119</v>
      </c>
      <c r="B46" s="137">
        <v>318</v>
      </c>
      <c r="C46" s="142"/>
      <c r="D46" s="142" t="s">
        <v>16</v>
      </c>
      <c r="E46" s="142"/>
    </row>
    <row r="47" spans="1:5" ht="52.5" customHeight="1">
      <c r="A47" s="146" t="s">
        <v>120</v>
      </c>
      <c r="B47" s="131">
        <v>320</v>
      </c>
      <c r="C47" s="142"/>
      <c r="D47" s="142" t="s">
        <v>16</v>
      </c>
      <c r="E47" s="133" t="s">
        <v>108</v>
      </c>
    </row>
    <row r="48" spans="1:5" ht="36" customHeight="1">
      <c r="A48" s="147" t="s">
        <v>111</v>
      </c>
      <c r="B48" s="135"/>
      <c r="C48" s="148"/>
      <c r="D48" s="148"/>
      <c r="E48" s="148"/>
    </row>
    <row r="49" spans="1:5" ht="35.25" customHeight="1">
      <c r="A49" s="149" t="s">
        <v>112</v>
      </c>
      <c r="B49" s="137">
        <v>321</v>
      </c>
      <c r="C49" s="142"/>
      <c r="D49" s="142" t="s">
        <v>16</v>
      </c>
      <c r="E49" s="133"/>
    </row>
    <row r="50" spans="1:5" ht="31.5" customHeight="1">
      <c r="A50" s="149" t="s">
        <v>113</v>
      </c>
      <c r="B50" s="137">
        <v>322</v>
      </c>
      <c r="C50" s="142"/>
      <c r="D50" s="142" t="s">
        <v>16</v>
      </c>
      <c r="E50" s="133"/>
    </row>
    <row r="51" spans="1:5" ht="32.25" customHeight="1">
      <c r="A51" s="149" t="s">
        <v>114</v>
      </c>
      <c r="B51" s="137">
        <v>323</v>
      </c>
      <c r="C51" s="142"/>
      <c r="D51" s="142" t="s">
        <v>16</v>
      </c>
      <c r="E51" s="133"/>
    </row>
    <row r="52" spans="1:5" ht="31.5" customHeight="1">
      <c r="A52" s="149" t="s">
        <v>115</v>
      </c>
      <c r="B52" s="137">
        <v>324</v>
      </c>
      <c r="C52" s="142"/>
      <c r="D52" s="142" t="s">
        <v>16</v>
      </c>
      <c r="E52" s="133" t="s">
        <v>108</v>
      </c>
    </row>
    <row r="53" spans="1:5" ht="22.5" customHeight="1">
      <c r="A53" s="149" t="s">
        <v>116</v>
      </c>
      <c r="B53" s="137">
        <v>325</v>
      </c>
      <c r="C53" s="142"/>
      <c r="D53" s="142" t="s">
        <v>16</v>
      </c>
      <c r="E53" s="133"/>
    </row>
    <row r="54" spans="1:5" ht="26.25" customHeight="1">
      <c r="A54" s="149" t="s">
        <v>117</v>
      </c>
      <c r="B54" s="137">
        <v>326</v>
      </c>
      <c r="C54" s="142"/>
      <c r="D54" s="142" t="s">
        <v>16</v>
      </c>
      <c r="E54" s="133"/>
    </row>
    <row r="55" spans="1:5" ht="35.25" customHeight="1">
      <c r="A55" s="149" t="s">
        <v>118</v>
      </c>
      <c r="B55" s="137">
        <v>327</v>
      </c>
      <c r="C55" s="142"/>
      <c r="D55" s="142" t="s">
        <v>16</v>
      </c>
      <c r="E55" s="133" t="s">
        <v>108</v>
      </c>
    </row>
    <row r="56" spans="1:5" ht="32.25" customHeight="1">
      <c r="A56" s="149" t="s">
        <v>121</v>
      </c>
      <c r="B56" s="137">
        <v>328</v>
      </c>
      <c r="C56" s="142"/>
      <c r="D56" s="142" t="s">
        <v>16</v>
      </c>
      <c r="E56" s="133"/>
    </row>
    <row r="57" spans="1:5" ht="27" customHeight="1">
      <c r="A57" s="149" t="s">
        <v>119</v>
      </c>
      <c r="B57" s="137">
        <v>329</v>
      </c>
      <c r="C57" s="142"/>
      <c r="D57" s="142" t="s">
        <v>16</v>
      </c>
      <c r="E57" s="133"/>
    </row>
    <row r="58" spans="1:5" ht="29.25" customHeight="1">
      <c r="A58" s="143" t="s">
        <v>22</v>
      </c>
      <c r="B58" s="131">
        <v>400</v>
      </c>
      <c r="C58" s="132">
        <v>506.07</v>
      </c>
      <c r="D58" s="132">
        <v>5.21</v>
      </c>
      <c r="E58" s="133" t="s">
        <v>108</v>
      </c>
    </row>
    <row r="59" spans="1:5" ht="33.75" customHeight="1">
      <c r="A59" s="145" t="s">
        <v>13</v>
      </c>
      <c r="B59" s="135"/>
      <c r="C59" s="134"/>
      <c r="D59" s="134"/>
      <c r="E59" s="133" t="s">
        <v>108</v>
      </c>
    </row>
    <row r="60" spans="1:5" ht="38.25" customHeight="1">
      <c r="A60" s="151" t="s">
        <v>112</v>
      </c>
      <c r="B60" s="137">
        <v>410</v>
      </c>
      <c r="C60" s="142"/>
      <c r="D60" s="142" t="s">
        <v>16</v>
      </c>
      <c r="E60" s="133" t="s">
        <v>108</v>
      </c>
    </row>
    <row r="61" spans="1:5" ht="38.25" customHeight="1">
      <c r="A61" s="151" t="s">
        <v>113</v>
      </c>
      <c r="B61" s="137">
        <v>420</v>
      </c>
      <c r="C61" s="142"/>
      <c r="D61" s="142" t="s">
        <v>16</v>
      </c>
      <c r="E61" s="133" t="s">
        <v>108</v>
      </c>
    </row>
    <row r="62" spans="1:5" ht="34.5" customHeight="1">
      <c r="A62" s="151" t="s">
        <v>114</v>
      </c>
      <c r="B62" s="137">
        <v>430</v>
      </c>
      <c r="C62" s="132">
        <v>506.07</v>
      </c>
      <c r="D62" s="132">
        <v>5.21</v>
      </c>
      <c r="E62" s="133" t="s">
        <v>108</v>
      </c>
    </row>
    <row r="63" spans="1:5" ht="31.5" customHeight="1">
      <c r="A63" s="150" t="s">
        <v>359</v>
      </c>
      <c r="B63" s="140"/>
      <c r="C63" s="132">
        <v>506.07</v>
      </c>
      <c r="D63" s="132">
        <v>5.21</v>
      </c>
      <c r="E63" s="133" t="s">
        <v>108</v>
      </c>
    </row>
    <row r="64" spans="1:5" ht="39" customHeight="1">
      <c r="A64" s="151" t="s">
        <v>115</v>
      </c>
      <c r="B64" s="137">
        <v>440</v>
      </c>
      <c r="C64" s="142"/>
      <c r="D64" s="142" t="s">
        <v>16</v>
      </c>
      <c r="E64" s="133" t="s">
        <v>108</v>
      </c>
    </row>
    <row r="65" spans="1:5" ht="36" customHeight="1">
      <c r="A65" s="151" t="s">
        <v>116</v>
      </c>
      <c r="B65" s="137">
        <v>450</v>
      </c>
      <c r="C65" s="142"/>
      <c r="D65" s="142" t="s">
        <v>16</v>
      </c>
      <c r="E65" s="133" t="s">
        <v>108</v>
      </c>
    </row>
    <row r="66" spans="1:5" ht="36.75" customHeight="1">
      <c r="A66" s="151" t="s">
        <v>117</v>
      </c>
      <c r="B66" s="137">
        <v>460</v>
      </c>
      <c r="C66" s="142"/>
      <c r="D66" s="142" t="s">
        <v>16</v>
      </c>
      <c r="E66" s="133" t="s">
        <v>108</v>
      </c>
    </row>
    <row r="67" spans="1:5" ht="25.5" customHeight="1">
      <c r="A67" s="151" t="s">
        <v>118</v>
      </c>
      <c r="B67" s="137">
        <v>470</v>
      </c>
      <c r="C67" s="142"/>
      <c r="D67" s="142" t="s">
        <v>16</v>
      </c>
      <c r="E67" s="133" t="s">
        <v>108</v>
      </c>
    </row>
    <row r="68" spans="1:5" ht="33" customHeight="1">
      <c r="A68" s="151" t="s">
        <v>121</v>
      </c>
      <c r="B68" s="137">
        <v>480</v>
      </c>
      <c r="C68" s="142"/>
      <c r="D68" s="142" t="s">
        <v>16</v>
      </c>
      <c r="E68" s="133" t="s">
        <v>108</v>
      </c>
    </row>
    <row r="69" spans="1:5" ht="30" customHeight="1">
      <c r="A69" s="151" t="s">
        <v>119</v>
      </c>
      <c r="B69" s="137">
        <v>490</v>
      </c>
      <c r="C69" s="142"/>
      <c r="D69" s="142" t="s">
        <v>16</v>
      </c>
      <c r="E69" s="133" t="s">
        <v>108</v>
      </c>
    </row>
    <row r="70" spans="1:5" ht="29.25" customHeight="1">
      <c r="A70" s="151" t="s">
        <v>71</v>
      </c>
      <c r="B70" s="137">
        <v>491</v>
      </c>
      <c r="C70" s="142"/>
      <c r="D70" s="142" t="s">
        <v>16</v>
      </c>
      <c r="E70" s="133" t="s">
        <v>108</v>
      </c>
    </row>
    <row r="71" spans="1:5" ht="29.25" customHeight="1">
      <c r="A71" s="143" t="s">
        <v>122</v>
      </c>
      <c r="B71" s="131">
        <v>500</v>
      </c>
      <c r="C71" s="142"/>
      <c r="D71" s="142" t="s">
        <v>16</v>
      </c>
      <c r="E71" s="133" t="s">
        <v>108</v>
      </c>
    </row>
    <row r="72" spans="1:5" ht="34.5" customHeight="1">
      <c r="A72" s="145" t="s">
        <v>13</v>
      </c>
      <c r="B72" s="135"/>
      <c r="C72" s="134"/>
      <c r="D72" s="134"/>
      <c r="E72" s="133" t="s">
        <v>108</v>
      </c>
    </row>
    <row r="73" spans="1:5" ht="28.5" customHeight="1">
      <c r="A73" s="146" t="s">
        <v>123</v>
      </c>
      <c r="B73" s="131">
        <v>510</v>
      </c>
      <c r="C73" s="142"/>
      <c r="D73" s="142" t="s">
        <v>16</v>
      </c>
      <c r="E73" s="133" t="s">
        <v>108</v>
      </c>
    </row>
    <row r="74" spans="1:5" ht="24" customHeight="1">
      <c r="A74" s="151" t="s">
        <v>124</v>
      </c>
      <c r="B74" s="137">
        <v>520</v>
      </c>
      <c r="C74" s="142"/>
      <c r="D74" s="142" t="s">
        <v>16</v>
      </c>
      <c r="E74" s="133" t="s">
        <v>108</v>
      </c>
    </row>
    <row r="75" spans="1:5" ht="40.5" customHeight="1">
      <c r="A75" s="151" t="s">
        <v>125</v>
      </c>
      <c r="B75" s="137">
        <v>530</v>
      </c>
      <c r="C75" s="142"/>
      <c r="D75" s="142" t="s">
        <v>16</v>
      </c>
      <c r="E75" s="133" t="s">
        <v>108</v>
      </c>
    </row>
    <row r="76" spans="1:5" ht="24" customHeight="1">
      <c r="A76" s="151" t="s">
        <v>126</v>
      </c>
      <c r="B76" s="137">
        <v>540</v>
      </c>
      <c r="C76" s="142"/>
      <c r="D76" s="142" t="s">
        <v>16</v>
      </c>
      <c r="E76" s="133" t="s">
        <v>108</v>
      </c>
    </row>
    <row r="77" spans="1:5" ht="18.75" customHeight="1">
      <c r="A77" s="152" t="s">
        <v>299</v>
      </c>
      <c r="B77" s="137">
        <v>600</v>
      </c>
      <c r="C77" s="142"/>
      <c r="D77" s="142" t="s">
        <v>16</v>
      </c>
      <c r="E77" s="133" t="s">
        <v>108</v>
      </c>
    </row>
    <row r="78" spans="1:5" ht="25.5" customHeight="1">
      <c r="A78" s="152" t="s">
        <v>300</v>
      </c>
      <c r="B78" s="137">
        <v>700</v>
      </c>
      <c r="C78" s="142"/>
      <c r="D78" s="142" t="s">
        <v>16</v>
      </c>
      <c r="E78" s="133" t="s">
        <v>108</v>
      </c>
    </row>
    <row r="79" spans="1:5" ht="28.5" customHeight="1">
      <c r="A79" s="136" t="s">
        <v>301</v>
      </c>
      <c r="B79" s="137">
        <v>800</v>
      </c>
      <c r="C79" s="142"/>
      <c r="D79" s="142" t="s">
        <v>16</v>
      </c>
      <c r="E79" s="133" t="s">
        <v>108</v>
      </c>
    </row>
    <row r="80" spans="1:5" ht="21" customHeight="1">
      <c r="A80" s="152" t="s">
        <v>302</v>
      </c>
      <c r="B80" s="137">
        <v>900</v>
      </c>
      <c r="C80" s="142"/>
      <c r="D80" s="142" t="s">
        <v>16</v>
      </c>
      <c r="E80" s="133" t="s">
        <v>108</v>
      </c>
    </row>
    <row r="81" spans="1:5" ht="43.5" customHeight="1">
      <c r="A81" s="152" t="s">
        <v>163</v>
      </c>
      <c r="B81" s="137">
        <v>1000</v>
      </c>
      <c r="C81" s="142"/>
      <c r="D81" s="142" t="s">
        <v>16</v>
      </c>
      <c r="E81" s="133" t="s">
        <v>108</v>
      </c>
    </row>
    <row r="82" spans="1:5" ht="48" customHeight="1">
      <c r="A82" s="152" t="s">
        <v>303</v>
      </c>
      <c r="B82" s="137">
        <v>1100</v>
      </c>
      <c r="C82" s="142"/>
      <c r="D82" s="142" t="s">
        <v>16</v>
      </c>
      <c r="E82" s="133" t="s">
        <v>108</v>
      </c>
    </row>
    <row r="83" spans="1:5" ht="49.5" customHeight="1">
      <c r="A83" s="143" t="s">
        <v>25</v>
      </c>
      <c r="B83" s="131">
        <v>1200</v>
      </c>
      <c r="C83" s="132">
        <v>674.91</v>
      </c>
      <c r="D83" s="132">
        <v>6.95</v>
      </c>
      <c r="E83" s="133" t="s">
        <v>108</v>
      </c>
    </row>
    <row r="84" spans="1:5" ht="26.25" customHeight="1">
      <c r="A84" s="145" t="s">
        <v>13</v>
      </c>
      <c r="B84" s="135"/>
      <c r="C84" s="134"/>
      <c r="D84" s="134"/>
      <c r="E84" s="134"/>
    </row>
    <row r="85" spans="1:5" ht="21.75" customHeight="1">
      <c r="A85" s="151" t="s">
        <v>26</v>
      </c>
      <c r="B85" s="137">
        <v>1210</v>
      </c>
      <c r="C85" s="132">
        <v>502.17</v>
      </c>
      <c r="D85" s="132">
        <v>5.17</v>
      </c>
      <c r="E85" s="133" t="s">
        <v>108</v>
      </c>
    </row>
    <row r="86" spans="1:5" ht="28.5" customHeight="1">
      <c r="A86" s="151" t="s">
        <v>27</v>
      </c>
      <c r="B86" s="137">
        <v>1220</v>
      </c>
      <c r="C86" s="142"/>
      <c r="D86" s="142" t="s">
        <v>16</v>
      </c>
      <c r="E86" s="133" t="s">
        <v>108</v>
      </c>
    </row>
    <row r="87" spans="1:5" ht="33.75" customHeight="1">
      <c r="A87" s="151" t="s">
        <v>28</v>
      </c>
      <c r="B87" s="137">
        <v>1230</v>
      </c>
      <c r="C87" s="132">
        <v>172.74</v>
      </c>
      <c r="D87" s="132">
        <v>1.78</v>
      </c>
      <c r="E87" s="133" t="s">
        <v>108</v>
      </c>
    </row>
    <row r="88" spans="1:5" ht="21.75" customHeight="1">
      <c r="A88" s="151" t="s">
        <v>29</v>
      </c>
      <c r="B88" s="137">
        <v>1240</v>
      </c>
      <c r="C88" s="153"/>
      <c r="D88" s="153" t="s">
        <v>16</v>
      </c>
      <c r="E88" s="154" t="s">
        <v>108</v>
      </c>
    </row>
    <row r="89" spans="1:5" ht="22.5">
      <c r="A89" s="155" t="s">
        <v>127</v>
      </c>
      <c r="B89" s="156">
        <v>1300</v>
      </c>
      <c r="C89" s="157">
        <v>9717.19</v>
      </c>
      <c r="D89" s="158">
        <v>100</v>
      </c>
      <c r="E89" s="185" t="s">
        <v>108</v>
      </c>
    </row>
    <row r="90" spans="1:4" ht="33.75" customHeight="1">
      <c r="A90" s="72"/>
      <c r="B90" s="73"/>
      <c r="C90" s="72"/>
      <c r="D90" s="72"/>
    </row>
    <row r="91" spans="1:4" ht="12">
      <c r="A91" s="70" t="s">
        <v>50</v>
      </c>
      <c r="B91" s="71" t="s">
        <v>253</v>
      </c>
      <c r="C91" s="105"/>
      <c r="D91" s="72"/>
    </row>
    <row r="92" spans="1:4" ht="12">
      <c r="A92" s="72"/>
      <c r="B92" s="73"/>
      <c r="C92" s="105"/>
      <c r="D92" s="72"/>
    </row>
    <row r="93" spans="1:4" ht="12">
      <c r="A93" s="72"/>
      <c r="B93" s="73"/>
      <c r="C93" s="105"/>
      <c r="D93" s="72"/>
    </row>
    <row r="94" spans="1:4" ht="12">
      <c r="A94" s="72"/>
      <c r="B94" s="73"/>
      <c r="C94" s="105"/>
      <c r="D94" s="72"/>
    </row>
    <row r="95" spans="1:4" ht="12">
      <c r="A95" s="70" t="s">
        <v>192</v>
      </c>
      <c r="B95" s="71" t="s">
        <v>193</v>
      </c>
      <c r="C95" s="105"/>
      <c r="D95" s="72"/>
    </row>
    <row r="96" spans="1:4" ht="12">
      <c r="A96" s="72"/>
      <c r="B96" s="73"/>
      <c r="C96" s="106"/>
      <c r="D96" s="72"/>
    </row>
    <row r="97" spans="1:4" ht="12">
      <c r="A97" s="72"/>
      <c r="B97" s="73"/>
      <c r="C97" s="106"/>
      <c r="D97" s="72"/>
    </row>
    <row r="98" spans="1:4" ht="12">
      <c r="A98" s="72"/>
      <c r="B98" s="73"/>
      <c r="C98" s="105"/>
      <c r="D98" s="72"/>
    </row>
    <row r="99" spans="1:4" ht="12.75">
      <c r="A99" s="70" t="s">
        <v>226</v>
      </c>
      <c r="B99" s="71" t="s">
        <v>227</v>
      </c>
      <c r="C99" s="107"/>
      <c r="D99" s="72"/>
    </row>
    <row r="100" spans="1:4" ht="12.75">
      <c r="A100" s="72"/>
      <c r="B100" s="73"/>
      <c r="C100" s="107"/>
      <c r="D100" s="72"/>
    </row>
    <row r="101" spans="1:4" ht="12">
      <c r="A101" s="72" t="s">
        <v>228</v>
      </c>
      <c r="B101" s="73"/>
      <c r="C101" s="105"/>
      <c r="D101" s="72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0">
      <selection activeCell="G14" sqref="G14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128</v>
      </c>
      <c r="C2" s="37"/>
      <c r="D2" s="37"/>
    </row>
    <row r="3" spans="1:4" ht="15" customHeight="1">
      <c r="A3" s="34"/>
      <c r="B3" s="38" t="s">
        <v>129</v>
      </c>
      <c r="C3" s="39"/>
      <c r="D3" s="40"/>
    </row>
    <row r="4" spans="1:4" ht="15.75" customHeight="1">
      <c r="A4" s="34"/>
      <c r="B4" s="210" t="s">
        <v>350</v>
      </c>
      <c r="C4" s="210"/>
      <c r="D4" s="210"/>
    </row>
    <row r="5" spans="1:4" ht="14.25" customHeight="1">
      <c r="A5" s="34"/>
      <c r="B5" s="42" t="s">
        <v>255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211" t="s">
        <v>195</v>
      </c>
      <c r="C7" s="212"/>
      <c r="D7" s="212"/>
      <c r="E7" s="23"/>
    </row>
    <row r="8" spans="1:5" s="13" customFormat="1" ht="10.5" customHeight="1">
      <c r="A8" s="46"/>
      <c r="B8" s="211" t="s">
        <v>191</v>
      </c>
      <c r="C8" s="212"/>
      <c r="D8" s="212"/>
      <c r="E8" s="23"/>
    </row>
    <row r="9" spans="1:4" ht="11.25">
      <c r="A9" s="34"/>
      <c r="B9" s="34"/>
      <c r="C9" s="47"/>
      <c r="D9" s="48" t="s">
        <v>130</v>
      </c>
    </row>
    <row r="10" spans="1:4" ht="27" customHeight="1">
      <c r="A10" s="214"/>
      <c r="B10" s="49" t="s">
        <v>131</v>
      </c>
      <c r="C10" s="50" t="s">
        <v>132</v>
      </c>
      <c r="D10" s="50" t="s">
        <v>133</v>
      </c>
    </row>
    <row r="11" spans="1:4" ht="15" customHeight="1">
      <c r="A11" s="214"/>
      <c r="B11" s="51" t="s">
        <v>196</v>
      </c>
      <c r="C11" s="52" t="s">
        <v>197</v>
      </c>
      <c r="D11" s="52" t="s">
        <v>198</v>
      </c>
    </row>
    <row r="12" spans="1:4" ht="19.5" customHeight="1">
      <c r="A12" s="34"/>
      <c r="B12" s="92" t="s">
        <v>134</v>
      </c>
      <c r="C12" s="93" t="s">
        <v>199</v>
      </c>
      <c r="D12" s="159" t="s">
        <v>270</v>
      </c>
    </row>
    <row r="13" spans="1:4" ht="25.5" customHeight="1">
      <c r="A13" s="34"/>
      <c r="B13" s="94" t="s">
        <v>135</v>
      </c>
      <c r="C13" s="95" t="s">
        <v>200</v>
      </c>
      <c r="D13" s="159" t="s">
        <v>346</v>
      </c>
    </row>
    <row r="14" spans="1:4" ht="31.5" customHeight="1">
      <c r="A14" s="34"/>
      <c r="B14" s="94" t="s">
        <v>136</v>
      </c>
      <c r="C14" s="95" t="s">
        <v>201</v>
      </c>
      <c r="D14" s="159" t="s">
        <v>347</v>
      </c>
    </row>
    <row r="15" spans="1:4" ht="24.75" customHeight="1">
      <c r="A15" s="34"/>
      <c r="B15" s="94" t="s">
        <v>137</v>
      </c>
      <c r="C15" s="95" t="s">
        <v>202</v>
      </c>
      <c r="D15" s="159" t="s">
        <v>16</v>
      </c>
    </row>
    <row r="16" spans="1:4" ht="25.5" customHeight="1">
      <c r="A16" s="34"/>
      <c r="B16" s="94" t="s">
        <v>138</v>
      </c>
      <c r="C16" s="95" t="s">
        <v>203</v>
      </c>
      <c r="D16" s="159" t="s">
        <v>16</v>
      </c>
    </row>
    <row r="17" spans="1:6" ht="24" customHeight="1">
      <c r="A17" s="34"/>
      <c r="B17" s="94" t="s">
        <v>139</v>
      </c>
      <c r="C17" s="95" t="s">
        <v>204</v>
      </c>
      <c r="D17" s="159" t="s">
        <v>16</v>
      </c>
      <c r="F17" s="63"/>
    </row>
    <row r="18" spans="1:5" ht="41.25" customHeight="1">
      <c r="A18" s="34"/>
      <c r="B18" s="94" t="s">
        <v>140</v>
      </c>
      <c r="C18" s="95" t="s">
        <v>205</v>
      </c>
      <c r="D18" s="159" t="s">
        <v>348</v>
      </c>
      <c r="E18" s="63"/>
    </row>
    <row r="19" spans="1:5" ht="28.5" customHeight="1">
      <c r="A19" s="34"/>
      <c r="B19" s="96" t="s">
        <v>141</v>
      </c>
      <c r="C19" s="95" t="s">
        <v>206</v>
      </c>
      <c r="D19" s="160" t="s">
        <v>349</v>
      </c>
      <c r="E19" s="63"/>
    </row>
    <row r="20" ht="11.25">
      <c r="D20" s="90"/>
    </row>
    <row r="21" ht="11.25">
      <c r="D21" s="63"/>
    </row>
    <row r="22" spans="2:3" s="72" customFormat="1" ht="12">
      <c r="B22" s="70"/>
      <c r="C22" s="73"/>
    </row>
    <row r="23" spans="2:3" s="72" customFormat="1" ht="12">
      <c r="B23" s="70" t="s">
        <v>50</v>
      </c>
      <c r="C23" s="71" t="s">
        <v>249</v>
      </c>
    </row>
    <row r="24" s="72" customFormat="1" ht="12">
      <c r="C24" s="73"/>
    </row>
    <row r="25" s="72" customFormat="1" ht="12">
      <c r="C25" s="73"/>
    </row>
    <row r="26" s="72" customFormat="1" ht="8.25" customHeight="1">
      <c r="C26" s="73"/>
    </row>
    <row r="27" spans="2:3" s="72" customFormat="1" ht="12">
      <c r="B27" s="70" t="s">
        <v>192</v>
      </c>
      <c r="C27" s="71" t="s">
        <v>250</v>
      </c>
    </row>
    <row r="28" s="72" customFormat="1" ht="12">
      <c r="C28" s="73"/>
    </row>
    <row r="29" s="72" customFormat="1" ht="12">
      <c r="C29" s="73"/>
    </row>
    <row r="30" s="72" customFormat="1" ht="12">
      <c r="C30" s="73"/>
    </row>
    <row r="31" spans="2:3" s="72" customFormat="1" ht="12">
      <c r="B31" s="70" t="s">
        <v>226</v>
      </c>
      <c r="C31" s="71" t="s">
        <v>227</v>
      </c>
    </row>
    <row r="32" s="72" customFormat="1" ht="12">
      <c r="C32" s="73"/>
    </row>
    <row r="33" s="72" customFormat="1" ht="12">
      <c r="C33" s="73"/>
    </row>
    <row r="34" s="72" customFormat="1" ht="12">
      <c r="C34" s="73"/>
    </row>
    <row r="35" s="72" customFormat="1" ht="12">
      <c r="C35" s="73"/>
    </row>
    <row r="36" s="72" customFormat="1" ht="12">
      <c r="C36" s="73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zoomScalePageLayoutView="0" workbookViewId="0" topLeftCell="A48">
      <selection activeCell="I21" sqref="I2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12" customHeight="1">
      <c r="B9" s="8" t="s">
        <v>351</v>
      </c>
      <c r="C9" s="9"/>
      <c r="D9" s="9"/>
      <c r="E9" s="9"/>
    </row>
    <row r="10" spans="2:5" ht="12" customHeight="1">
      <c r="B10" s="10" t="s">
        <v>255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190" t="s">
        <v>195</v>
      </c>
      <c r="C12" s="191"/>
      <c r="D12" s="215"/>
      <c r="E12" s="215"/>
    </row>
    <row r="13" spans="2:5" s="13" customFormat="1" ht="15" customHeight="1">
      <c r="B13" s="191" t="s">
        <v>191</v>
      </c>
      <c r="C13" s="191"/>
      <c r="D13" s="191"/>
      <c r="E13" s="191"/>
    </row>
    <row r="14" ht="11.25">
      <c r="E14" s="15" t="s">
        <v>8</v>
      </c>
    </row>
    <row r="15" spans="2:5" ht="21.75" customHeight="1">
      <c r="B15" s="16" t="s">
        <v>53</v>
      </c>
      <c r="C15" s="16" t="s">
        <v>10</v>
      </c>
      <c r="D15" s="16" t="s">
        <v>54</v>
      </c>
      <c r="E15" s="16" t="s">
        <v>55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5" t="s">
        <v>56</v>
      </c>
      <c r="C17" s="66" t="s">
        <v>199</v>
      </c>
      <c r="D17" s="187">
        <f>36202140.3/1000</f>
        <v>36202.1403</v>
      </c>
      <c r="E17" s="256">
        <f>49633784.1/1000</f>
        <v>49633.784100000004</v>
      </c>
    </row>
    <row r="18" spans="2:5" ht="18" customHeight="1">
      <c r="B18" s="65" t="s">
        <v>57</v>
      </c>
      <c r="C18" s="66" t="s">
        <v>200</v>
      </c>
      <c r="D18" s="187">
        <f>(36788281.7+29942.52)/1000</f>
        <v>36818.224220000004</v>
      </c>
      <c r="E18" s="256">
        <f>(49333520.61+28835.46)/1000</f>
        <v>49362.35607</v>
      </c>
    </row>
    <row r="19" spans="2:5" ht="20.25" customHeight="1">
      <c r="B19" s="65" t="s">
        <v>58</v>
      </c>
      <c r="C19" s="66" t="s">
        <v>201</v>
      </c>
      <c r="D19" s="187">
        <f>D17-D18</f>
        <v>-616.0839200000046</v>
      </c>
      <c r="E19" s="256">
        <f>E17-E18</f>
        <v>271.42803000000276</v>
      </c>
    </row>
    <row r="20" spans="2:5" ht="35.25" customHeight="1">
      <c r="B20" s="65" t="s">
        <v>59</v>
      </c>
      <c r="C20" s="66" t="s">
        <v>202</v>
      </c>
      <c r="D20" s="187">
        <v>0</v>
      </c>
      <c r="E20" s="256">
        <v>0</v>
      </c>
    </row>
    <row r="21" spans="2:5" ht="31.5" customHeight="1">
      <c r="B21" s="65" t="s">
        <v>60</v>
      </c>
      <c r="C21" s="66" t="s">
        <v>203</v>
      </c>
      <c r="D21" s="187">
        <v>0</v>
      </c>
      <c r="E21" s="256">
        <v>0</v>
      </c>
    </row>
    <row r="22" spans="2:5" ht="30.75" customHeight="1">
      <c r="B22" s="65" t="s">
        <v>235</v>
      </c>
      <c r="C22" s="66" t="s">
        <v>204</v>
      </c>
      <c r="D22" s="187">
        <v>0</v>
      </c>
      <c r="E22" s="256">
        <v>0</v>
      </c>
    </row>
    <row r="23" spans="2:5" ht="14.25" customHeight="1">
      <c r="B23" s="65" t="s">
        <v>61</v>
      </c>
      <c r="C23" s="66" t="s">
        <v>205</v>
      </c>
      <c r="D23" s="187">
        <v>0</v>
      </c>
      <c r="E23" s="256">
        <v>0</v>
      </c>
    </row>
    <row r="24" spans="2:5" ht="20.25" customHeight="1">
      <c r="B24" s="65" t="s">
        <v>62</v>
      </c>
      <c r="C24" s="66" t="s">
        <v>206</v>
      </c>
      <c r="D24" s="187">
        <v>0</v>
      </c>
      <c r="E24" s="256">
        <v>0</v>
      </c>
    </row>
    <row r="25" spans="2:5" ht="15.75" customHeight="1">
      <c r="B25" s="65" t="s">
        <v>236</v>
      </c>
      <c r="C25" s="66" t="s">
        <v>216</v>
      </c>
      <c r="D25" s="187">
        <v>0</v>
      </c>
      <c r="E25" s="256">
        <v>0</v>
      </c>
    </row>
    <row r="26" spans="2:5" ht="15" customHeight="1">
      <c r="B26" s="65" t="s">
        <v>63</v>
      </c>
      <c r="C26" s="66" t="s">
        <v>208</v>
      </c>
      <c r="D26" s="187">
        <f>((172740-24401.5)-(902901.48-72294.71)+1950223.01)/1000</f>
        <v>1267.95474</v>
      </c>
      <c r="E26" s="256">
        <f>((825617-55920)-(922287.05-222275.06)+3256096.8)/1000</f>
        <v>3325.7818099999995</v>
      </c>
    </row>
    <row r="27" spans="2:5" ht="15" customHeight="1">
      <c r="B27" s="65" t="s">
        <v>64</v>
      </c>
      <c r="C27" s="66" t="s">
        <v>209</v>
      </c>
      <c r="D27" s="187">
        <v>0</v>
      </c>
      <c r="E27" s="256">
        <v>0</v>
      </c>
    </row>
    <row r="28" spans="2:5" ht="15.75" customHeight="1">
      <c r="B28" s="65" t="s">
        <v>65</v>
      </c>
      <c r="C28" s="66" t="s">
        <v>210</v>
      </c>
      <c r="D28" s="187">
        <v>0</v>
      </c>
      <c r="E28" s="256">
        <v>0</v>
      </c>
    </row>
    <row r="29" spans="2:5" ht="21.75" customHeight="1">
      <c r="B29" s="65" t="s">
        <v>66</v>
      </c>
      <c r="C29" s="66" t="s">
        <v>217</v>
      </c>
      <c r="D29" s="187">
        <v>0</v>
      </c>
      <c r="E29" s="256">
        <v>0</v>
      </c>
    </row>
    <row r="30" spans="2:5" ht="30" customHeight="1">
      <c r="B30" s="65" t="s">
        <v>247</v>
      </c>
      <c r="C30" s="66" t="s">
        <v>218</v>
      </c>
      <c r="D30" s="187">
        <f>D33+D32</f>
        <v>-651.98723</v>
      </c>
      <c r="E30" s="256">
        <f>E33</f>
        <v>-477.96382</v>
      </c>
    </row>
    <row r="31" spans="2:5" ht="12.75">
      <c r="B31" s="65" t="s">
        <v>67</v>
      </c>
      <c r="C31" s="66"/>
      <c r="D31" s="187"/>
      <c r="E31" s="256"/>
    </row>
    <row r="32" spans="2:5" ht="15.75" customHeight="1">
      <c r="B32" s="65" t="s">
        <v>68</v>
      </c>
      <c r="C32" s="66" t="s">
        <v>237</v>
      </c>
      <c r="D32" s="187">
        <v>0</v>
      </c>
      <c r="E32" s="256">
        <v>0</v>
      </c>
    </row>
    <row r="33" spans="2:5" ht="15.75" customHeight="1">
      <c r="B33" s="65" t="s">
        <v>69</v>
      </c>
      <c r="C33" s="66" t="s">
        <v>238</v>
      </c>
      <c r="D33" s="187">
        <f>-651987.23/1000</f>
        <v>-651.98723</v>
      </c>
      <c r="E33" s="256">
        <f>-477963.82/1000</f>
        <v>-477.96382</v>
      </c>
    </row>
    <row r="34" spans="2:5" ht="15" customHeight="1">
      <c r="B34" s="65" t="s">
        <v>70</v>
      </c>
      <c r="C34" s="66" t="s">
        <v>239</v>
      </c>
      <c r="D34" s="187">
        <v>0</v>
      </c>
      <c r="E34" s="256">
        <v>0</v>
      </c>
    </row>
    <row r="35" spans="2:5" ht="33" customHeight="1">
      <c r="B35" s="65" t="s">
        <v>248</v>
      </c>
      <c r="C35" s="66" t="s">
        <v>220</v>
      </c>
      <c r="D35" s="187">
        <f>SUM(D37:D40)</f>
        <v>-0.30365</v>
      </c>
      <c r="E35" s="256">
        <f>SUM(E37:E40)</f>
        <v>173.74854000000002</v>
      </c>
    </row>
    <row r="36" spans="2:5" ht="12.75">
      <c r="B36" s="65" t="s">
        <v>67</v>
      </c>
      <c r="C36" s="66"/>
      <c r="D36" s="187"/>
      <c r="E36" s="256"/>
    </row>
    <row r="37" spans="2:5" ht="14.25" customHeight="1">
      <c r="B37" s="65" t="s">
        <v>68</v>
      </c>
      <c r="C37" s="66" t="s">
        <v>240</v>
      </c>
      <c r="D37" s="187">
        <v>0</v>
      </c>
      <c r="E37" s="256">
        <v>0</v>
      </c>
    </row>
    <row r="38" spans="2:5" ht="17.25" customHeight="1">
      <c r="B38" s="65" t="s">
        <v>69</v>
      </c>
      <c r="C38" s="66" t="s">
        <v>241</v>
      </c>
      <c r="D38" s="187">
        <f>-303.65/1000</f>
        <v>-0.30365</v>
      </c>
      <c r="E38" s="256">
        <f>173748.54/1000</f>
        <v>173.74854000000002</v>
      </c>
    </row>
    <row r="39" spans="2:5" ht="15" customHeight="1">
      <c r="B39" s="65" t="s">
        <v>71</v>
      </c>
      <c r="C39" s="66" t="s">
        <v>242</v>
      </c>
      <c r="D39" s="187">
        <v>0</v>
      </c>
      <c r="E39" s="256">
        <v>0</v>
      </c>
    </row>
    <row r="40" spans="2:5" ht="14.25" customHeight="1">
      <c r="B40" s="65" t="s">
        <v>72</v>
      </c>
      <c r="C40" s="66" t="s">
        <v>243</v>
      </c>
      <c r="D40" s="187">
        <v>0</v>
      </c>
      <c r="E40" s="256">
        <v>0</v>
      </c>
    </row>
    <row r="41" spans="2:5" ht="27" customHeight="1">
      <c r="B41" s="65" t="s">
        <v>244</v>
      </c>
      <c r="C41" s="66" t="s">
        <v>221</v>
      </c>
      <c r="D41" s="187">
        <v>0</v>
      </c>
      <c r="E41" s="256">
        <v>0</v>
      </c>
    </row>
    <row r="42" spans="2:5" ht="41.25" customHeight="1">
      <c r="B42" s="65" t="s">
        <v>245</v>
      </c>
      <c r="C42" s="66" t="s">
        <v>222</v>
      </c>
      <c r="D42" s="187">
        <f>D43+(6750+300)/1000</f>
        <v>417.42225</v>
      </c>
      <c r="E42" s="256">
        <f>E43+(5581.5)/1000</f>
        <v>1037.28861</v>
      </c>
    </row>
    <row r="43" spans="2:5" ht="17.25" customHeight="1">
      <c r="B43" s="65" t="s">
        <v>73</v>
      </c>
      <c r="C43" s="66" t="s">
        <v>223</v>
      </c>
      <c r="D43" s="187">
        <f>410372.25/1000</f>
        <v>410.37225</v>
      </c>
      <c r="E43" s="256">
        <f>1031707.11/1000</f>
        <v>1031.70711</v>
      </c>
    </row>
    <row r="44" spans="2:5" ht="18" customHeight="1">
      <c r="B44" s="65" t="s">
        <v>74</v>
      </c>
      <c r="C44" s="66" t="s">
        <v>224</v>
      </c>
      <c r="D44" s="187">
        <f>(351056.15)/1000</f>
        <v>351.05615</v>
      </c>
      <c r="E44" s="256">
        <f>(329298.27+0.02)/1000-(5651.23+811.62)/1000</f>
        <v>322.83544000000006</v>
      </c>
    </row>
    <row r="45" spans="2:5" ht="16.5" customHeight="1">
      <c r="B45" s="65" t="s">
        <v>75</v>
      </c>
      <c r="C45" s="66" t="s">
        <v>225</v>
      </c>
      <c r="D45" s="187">
        <v>0</v>
      </c>
      <c r="E45" s="256">
        <v>0</v>
      </c>
    </row>
    <row r="46" spans="2:5" ht="35.25" customHeight="1">
      <c r="B46" s="65" t="s">
        <v>76</v>
      </c>
      <c r="C46" s="66" t="s">
        <v>211</v>
      </c>
      <c r="D46" s="187">
        <f>152735.3/1000</f>
        <v>152.7353</v>
      </c>
      <c r="E46" s="256">
        <f>37309775.67/1000</f>
        <v>37309.77567</v>
      </c>
    </row>
    <row r="47" spans="2:5" ht="44.25" customHeight="1">
      <c r="B47" s="65" t="s">
        <v>246</v>
      </c>
      <c r="C47" s="66" t="s">
        <v>212</v>
      </c>
      <c r="D47" s="187">
        <f>22432672.19/1000</f>
        <v>22432.67219</v>
      </c>
      <c r="E47" s="256">
        <f>27591668.81/1000</f>
        <v>27591.66881</v>
      </c>
    </row>
    <row r="48" spans="2:5" ht="71.25" customHeight="1">
      <c r="B48" s="65" t="s">
        <v>77</v>
      </c>
      <c r="C48" s="66" t="s">
        <v>213</v>
      </c>
      <c r="D48" s="187">
        <f>D19+D22+D25+D26+D27+D28+D29+D30+D35+D41+D44+D46-D42-D47-D45</f>
        <v>-22346.723050000004</v>
      </c>
      <c r="E48" s="187">
        <f>E19+E22+E25+E26+E27+E28+E29+E30+E35+E41+E44+E46-E42-E47-E45</f>
        <v>12296.648250000002</v>
      </c>
    </row>
    <row r="49" spans="4:5" ht="12">
      <c r="D49" s="105"/>
      <c r="E49" s="91"/>
    </row>
    <row r="50" spans="2:5" ht="11.25">
      <c r="B50" s="18"/>
      <c r="C50" s="19"/>
      <c r="D50" s="105"/>
      <c r="E50" s="18"/>
    </row>
    <row r="51" spans="2:5" ht="11.25" customHeight="1">
      <c r="B51" s="70" t="s">
        <v>50</v>
      </c>
      <c r="C51" s="71" t="s">
        <v>253</v>
      </c>
      <c r="D51" s="105"/>
      <c r="E51" s="72"/>
    </row>
    <row r="52" spans="2:5" ht="12">
      <c r="B52" s="72"/>
      <c r="C52" s="73"/>
      <c r="D52" s="105"/>
      <c r="E52" s="72"/>
    </row>
    <row r="53" spans="2:5" ht="12">
      <c r="B53" s="72"/>
      <c r="C53" s="73"/>
      <c r="D53" s="105"/>
      <c r="E53" s="72"/>
    </row>
    <row r="54" spans="2:5" ht="11.25" customHeight="1">
      <c r="B54" s="72"/>
      <c r="C54" s="73"/>
      <c r="D54" s="105"/>
      <c r="E54" s="72"/>
    </row>
    <row r="55" spans="2:5" ht="12">
      <c r="B55" s="70" t="s">
        <v>192</v>
      </c>
      <c r="C55" s="71" t="s">
        <v>193</v>
      </c>
      <c r="D55" s="105"/>
      <c r="E55" s="72"/>
    </row>
    <row r="56" spans="2:5" ht="12">
      <c r="B56" s="72"/>
      <c r="C56" s="73"/>
      <c r="D56" s="106"/>
      <c r="E56" s="72"/>
    </row>
    <row r="57" spans="2:5" ht="12">
      <c r="B57" s="72"/>
      <c r="C57" s="73"/>
      <c r="D57" s="106"/>
      <c r="E57" s="72"/>
    </row>
    <row r="58" spans="2:5" ht="12">
      <c r="B58" s="72"/>
      <c r="C58" s="73"/>
      <c r="D58" s="105"/>
      <c r="E58" s="72"/>
    </row>
    <row r="59" spans="2:5" ht="12.75">
      <c r="B59" s="70" t="s">
        <v>226</v>
      </c>
      <c r="C59" s="71" t="s">
        <v>227</v>
      </c>
      <c r="D59" s="107"/>
      <c r="E59" s="72"/>
    </row>
    <row r="60" spans="2:5" ht="12.75">
      <c r="B60" s="72"/>
      <c r="C60" s="73"/>
      <c r="D60" s="107"/>
      <c r="E60" s="72"/>
    </row>
    <row r="61" spans="2:5" ht="12">
      <c r="B61" s="72" t="s">
        <v>228</v>
      </c>
      <c r="C61" s="73"/>
      <c r="D61" s="105"/>
      <c r="E61" s="72"/>
    </row>
    <row r="62" ht="11.25">
      <c r="D62" s="99"/>
    </row>
    <row r="63" ht="11.25">
      <c r="D63" s="99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="75" zoomScaleNormal="75" zoomScalePageLayoutView="0" workbookViewId="0" topLeftCell="A4">
      <selection activeCell="DL26" sqref="DL26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78</v>
      </c>
    </row>
    <row r="2" ht="12" customHeight="1">
      <c r="BS2" s="20" t="s">
        <v>1</v>
      </c>
    </row>
    <row r="3" ht="12" customHeight="1">
      <c r="BS3" s="20" t="s">
        <v>79</v>
      </c>
    </row>
    <row r="4" ht="12" customHeight="1">
      <c r="BS4" s="20" t="s">
        <v>80</v>
      </c>
    </row>
    <row r="5" ht="12" customHeight="1">
      <c r="BS5" s="20" t="s">
        <v>81</v>
      </c>
    </row>
    <row r="7" spans="1:107" ht="12.75">
      <c r="A7" s="253" t="s">
        <v>344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</row>
    <row r="8" spans="11:97" ht="12.75">
      <c r="K8" s="237" t="s">
        <v>256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</row>
    <row r="9" spans="11:97" ht="25.5" customHeight="1">
      <c r="K9" s="238" t="s">
        <v>82</v>
      </c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</row>
    <row r="10" spans="43:65" ht="12.75"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</row>
    <row r="11" ht="12.75">
      <c r="A11" s="20" t="s">
        <v>83</v>
      </c>
    </row>
    <row r="12" spans="1:107" ht="12.75">
      <c r="A12" s="20" t="s">
        <v>84</v>
      </c>
      <c r="AC12" s="237" t="s">
        <v>85</v>
      </c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</row>
    <row r="14" ht="12.75">
      <c r="H14" s="20" t="s">
        <v>86</v>
      </c>
    </row>
    <row r="16" spans="1:107" ht="63.75" customHeight="1">
      <c r="A16" s="250" t="s">
        <v>87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2"/>
      <c r="AQ16" s="250" t="s">
        <v>88</v>
      </c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2"/>
      <c r="BG16" s="250" t="s">
        <v>89</v>
      </c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2"/>
      <c r="BV16" s="250" t="s">
        <v>90</v>
      </c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2"/>
      <c r="CI16" s="250" t="s">
        <v>91</v>
      </c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2"/>
    </row>
    <row r="17" spans="1:107" ht="12.75">
      <c r="A17" s="240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2"/>
      <c r="AQ17" s="240">
        <v>2</v>
      </c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2"/>
      <c r="BG17" s="240">
        <v>3</v>
      </c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2"/>
      <c r="BV17" s="240">
        <v>4</v>
      </c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2"/>
      <c r="CI17" s="240">
        <v>5</v>
      </c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2"/>
    </row>
    <row r="18" spans="1:107" ht="12.75">
      <c r="A18" s="247" t="s">
        <v>16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9"/>
      <c r="AQ18" s="240" t="s">
        <v>16</v>
      </c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2"/>
      <c r="BG18" s="243" t="s">
        <v>16</v>
      </c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2"/>
      <c r="BV18" s="244" t="s">
        <v>16</v>
      </c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6"/>
      <c r="CI18" s="244" t="s">
        <v>16</v>
      </c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6"/>
    </row>
    <row r="19" spans="1:107" ht="12.7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8"/>
      <c r="AQ19" s="240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2"/>
      <c r="BG19" s="240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2"/>
      <c r="BV19" s="244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6"/>
      <c r="CI19" s="244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6"/>
    </row>
    <row r="21" ht="12.75">
      <c r="H21" s="20" t="s">
        <v>92</v>
      </c>
    </row>
    <row r="23" ht="12.75">
      <c r="H23" s="20" t="s">
        <v>93</v>
      </c>
    </row>
    <row r="25" spans="1:107" ht="120.75" customHeight="1">
      <c r="A25" s="250" t="s">
        <v>94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2"/>
      <c r="P25" s="250" t="s">
        <v>95</v>
      </c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2"/>
      <c r="AM25" s="250" t="s">
        <v>96</v>
      </c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2"/>
      <c r="BB25" s="250" t="s">
        <v>97</v>
      </c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2"/>
      <c r="BN25" s="250" t="s">
        <v>98</v>
      </c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2"/>
      <c r="CC25" s="250" t="s">
        <v>99</v>
      </c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2"/>
      <c r="CP25" s="250" t="s">
        <v>100</v>
      </c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2"/>
    </row>
    <row r="26" spans="1:107" ht="12.75">
      <c r="A26" s="240">
        <v>1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2"/>
      <c r="P26" s="240">
        <v>2</v>
      </c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2"/>
      <c r="AM26" s="240">
        <v>3</v>
      </c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2"/>
      <c r="BB26" s="240">
        <v>4</v>
      </c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2"/>
      <c r="BN26" s="240">
        <v>5</v>
      </c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2"/>
      <c r="CC26" s="240">
        <v>6</v>
      </c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2"/>
      <c r="CP26" s="240">
        <v>7</v>
      </c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2"/>
    </row>
    <row r="27" spans="1:107" s="112" customFormat="1" ht="82.5" customHeight="1" hidden="1">
      <c r="A27" s="216" t="s">
        <v>309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8"/>
      <c r="P27" s="219" t="s">
        <v>312</v>
      </c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1"/>
      <c r="AM27" s="222">
        <f>1783080/1000</f>
        <v>1783.08</v>
      </c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4"/>
      <c r="BB27" s="225">
        <v>0.14</v>
      </c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7"/>
      <c r="BN27" s="225">
        <v>0.1</v>
      </c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9"/>
      <c r="CC27" s="230" t="s">
        <v>310</v>
      </c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2"/>
      <c r="CP27" s="230" t="s">
        <v>311</v>
      </c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2"/>
    </row>
    <row r="28" spans="1:107" s="112" customFormat="1" ht="82.5" customHeight="1">
      <c r="A28" s="216" t="s">
        <v>307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8"/>
      <c r="P28" s="219" t="s">
        <v>312</v>
      </c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1"/>
      <c r="AM28" s="222">
        <f>1761622.5/1000</f>
        <v>1761.6225</v>
      </c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4"/>
      <c r="BB28" s="225">
        <v>0.1554</v>
      </c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7"/>
      <c r="BN28" s="225">
        <v>0.15</v>
      </c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9"/>
      <c r="CC28" s="230" t="s">
        <v>341</v>
      </c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2"/>
      <c r="CP28" s="230" t="s">
        <v>342</v>
      </c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2"/>
    </row>
    <row r="29" spans="1:107" s="112" customFormat="1" ht="82.5" customHeight="1">
      <c r="A29" s="216" t="s">
        <v>309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8"/>
      <c r="P29" s="219" t="s">
        <v>312</v>
      </c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1"/>
      <c r="AM29" s="222">
        <f>1761622.5/1000</f>
        <v>1761.6225</v>
      </c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4"/>
      <c r="BB29" s="225">
        <v>0.1452</v>
      </c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7"/>
      <c r="BN29" s="225">
        <v>0.1</v>
      </c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9"/>
      <c r="CC29" s="230" t="s">
        <v>313</v>
      </c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2"/>
      <c r="CP29" s="230" t="s">
        <v>343</v>
      </c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2"/>
    </row>
    <row r="30" s="112" customFormat="1" ht="15.75">
      <c r="H30" s="112" t="s">
        <v>266</v>
      </c>
    </row>
    <row r="31" s="112" customFormat="1" ht="15.75">
      <c r="A31" s="112" t="s">
        <v>261</v>
      </c>
    </row>
    <row r="32" s="112" customFormat="1" ht="15.75"/>
    <row r="33" spans="1:107" s="113" customFormat="1" ht="150.75" customHeight="1">
      <c r="A33" s="234" t="s">
        <v>94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/>
      <c r="P33" s="234" t="s">
        <v>95</v>
      </c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6"/>
      <c r="AM33" s="234" t="s">
        <v>96</v>
      </c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6"/>
      <c r="BB33" s="234" t="s">
        <v>262</v>
      </c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6"/>
      <c r="BO33" s="234" t="s">
        <v>263</v>
      </c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6"/>
      <c r="CD33" s="234" t="s">
        <v>99</v>
      </c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6"/>
      <c r="CQ33" s="234" t="s">
        <v>100</v>
      </c>
      <c r="CR33" s="235"/>
      <c r="CS33" s="235"/>
      <c r="CT33" s="235"/>
      <c r="CU33" s="235"/>
      <c r="CV33" s="235"/>
      <c r="CW33" s="235"/>
      <c r="CX33" s="235"/>
      <c r="CY33" s="235"/>
      <c r="CZ33" s="235"/>
      <c r="DA33" s="235"/>
      <c r="DB33" s="235"/>
      <c r="DC33" s="236"/>
    </row>
    <row r="34" spans="1:107" s="112" customFormat="1" ht="15.75">
      <c r="A34" s="233">
        <v>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  <c r="P34" s="233">
        <v>2</v>
      </c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7"/>
      <c r="AM34" s="233">
        <v>3</v>
      </c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7"/>
      <c r="BB34" s="233">
        <v>4</v>
      </c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7"/>
      <c r="BO34" s="233">
        <v>5</v>
      </c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7"/>
      <c r="CD34" s="233">
        <v>6</v>
      </c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7"/>
      <c r="CQ34" s="233">
        <v>7</v>
      </c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7"/>
    </row>
    <row r="35" spans="1:107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</row>
    <row r="37" spans="1:107" ht="12.75">
      <c r="A37" s="254" t="s">
        <v>101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V37" s="237" t="s">
        <v>252</v>
      </c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</row>
    <row r="38" spans="1:107" ht="12.75">
      <c r="A38" s="238" t="s">
        <v>102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BA38" s="239" t="s">
        <v>103</v>
      </c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1"/>
      <c r="BT38" s="21"/>
      <c r="BU38" s="21"/>
      <c r="BV38" s="239" t="s">
        <v>104</v>
      </c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</row>
    <row r="39" spans="1:49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</row>
    <row r="40" spans="1:107" ht="35.25" customHeight="1">
      <c r="A40" s="255" t="s">
        <v>192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V40" s="237" t="s">
        <v>105</v>
      </c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</row>
    <row r="41" spans="1:107" ht="12.75" customHeight="1">
      <c r="A41" s="238" t="s">
        <v>102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BA41" s="239" t="s">
        <v>103</v>
      </c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1"/>
      <c r="BT41" s="21"/>
      <c r="BU41" s="21"/>
      <c r="BV41" s="239" t="s">
        <v>104</v>
      </c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</row>
    <row r="43" spans="2:107" ht="34.5" customHeight="1">
      <c r="B43" s="254" t="s">
        <v>226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2"/>
      <c r="AZ43" s="22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2"/>
      <c r="BT43" s="22"/>
      <c r="BU43" s="22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</row>
    <row r="44" spans="2:107" ht="12.75">
      <c r="B44" s="238" t="s">
        <v>102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2"/>
      <c r="AZ44" s="22"/>
      <c r="BA44" s="238" t="s">
        <v>103</v>
      </c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2"/>
      <c r="BT44" s="22"/>
      <c r="BU44" s="22"/>
      <c r="BV44" s="238" t="s">
        <v>104</v>
      </c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</row>
  </sheetData>
  <sheetProtection/>
  <mergeCells count="91">
    <mergeCell ref="BV44:DC44"/>
    <mergeCell ref="BA37:BR37"/>
    <mergeCell ref="AM34:BA34"/>
    <mergeCell ref="A40:AW40"/>
    <mergeCell ref="BO34:CC34"/>
    <mergeCell ref="B43:AX43"/>
    <mergeCell ref="BA43:BR43"/>
    <mergeCell ref="BV43:DC43"/>
    <mergeCell ref="A41:AW41"/>
    <mergeCell ref="BA41:BR41"/>
    <mergeCell ref="BV41:DC41"/>
    <mergeCell ref="B44:AX44"/>
    <mergeCell ref="BA44:BR44"/>
    <mergeCell ref="A26:O26"/>
    <mergeCell ref="P26:AL26"/>
    <mergeCell ref="AM26:BA26"/>
    <mergeCell ref="BB26:BM26"/>
    <mergeCell ref="BO33:CC33"/>
    <mergeCell ref="BA40:BR40"/>
    <mergeCell ref="BV40:DC40"/>
    <mergeCell ref="A37:AW37"/>
    <mergeCell ref="CI17:DC17"/>
    <mergeCell ref="CI18:DC18"/>
    <mergeCell ref="AQ17:BF17"/>
    <mergeCell ref="BN26:CB26"/>
    <mergeCell ref="CC26:CO26"/>
    <mergeCell ref="CP26:DC26"/>
    <mergeCell ref="CP25:DC25"/>
    <mergeCell ref="CI19:DC19"/>
    <mergeCell ref="BB25:BM25"/>
    <mergeCell ref="BN25:CB25"/>
    <mergeCell ref="A19:AP19"/>
    <mergeCell ref="AQ19:BF19"/>
    <mergeCell ref="BG19:BU19"/>
    <mergeCell ref="BV19:CH19"/>
    <mergeCell ref="A25:O25"/>
    <mergeCell ref="P25:AL25"/>
    <mergeCell ref="AM25:BA25"/>
    <mergeCell ref="BG17:BU17"/>
    <mergeCell ref="BV17:CH17"/>
    <mergeCell ref="A16:AP16"/>
    <mergeCell ref="AQ16:BF16"/>
    <mergeCell ref="BG16:BU16"/>
    <mergeCell ref="BV16:CH16"/>
    <mergeCell ref="A17:AP17"/>
    <mergeCell ref="AQ18:BF18"/>
    <mergeCell ref="BG18:BU18"/>
    <mergeCell ref="BV18:CH18"/>
    <mergeCell ref="A18:AP18"/>
    <mergeCell ref="CC25:CO25"/>
    <mergeCell ref="A7:DC7"/>
    <mergeCell ref="K8:CS8"/>
    <mergeCell ref="K9:CS9"/>
    <mergeCell ref="AC12:DC12"/>
    <mergeCell ref="CI16:DC16"/>
    <mergeCell ref="BV37:DC37"/>
    <mergeCell ref="A38:AW38"/>
    <mergeCell ref="BA38:BR38"/>
    <mergeCell ref="BV38:DC38"/>
    <mergeCell ref="P34:AL34"/>
    <mergeCell ref="A27:O27"/>
    <mergeCell ref="P27:AL27"/>
    <mergeCell ref="AM27:BA27"/>
    <mergeCell ref="A33:O33"/>
    <mergeCell ref="P33:AL33"/>
    <mergeCell ref="A28:O28"/>
    <mergeCell ref="P28:AL28"/>
    <mergeCell ref="AM28:BA28"/>
    <mergeCell ref="CP27:DC27"/>
    <mergeCell ref="CQ34:DC34"/>
    <mergeCell ref="CD34:CP34"/>
    <mergeCell ref="CD33:CP33"/>
    <mergeCell ref="BB33:BN33"/>
    <mergeCell ref="A34:O34"/>
    <mergeCell ref="BB28:BM28"/>
    <mergeCell ref="BB34:BN34"/>
    <mergeCell ref="CQ33:DC33"/>
    <mergeCell ref="BB27:BM27"/>
    <mergeCell ref="BN27:CB27"/>
    <mergeCell ref="CC27:CO27"/>
    <mergeCell ref="AM33:BA33"/>
    <mergeCell ref="BN28:CB28"/>
    <mergeCell ref="CC28:CO28"/>
    <mergeCell ref="CP28:DC28"/>
    <mergeCell ref="CP29:DC29"/>
    <mergeCell ref="A29:O29"/>
    <mergeCell ref="P29:AL29"/>
    <mergeCell ref="AM29:BA29"/>
    <mergeCell ref="BB29:BM29"/>
    <mergeCell ref="BN29:CB29"/>
    <mergeCell ref="CC29:CO29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29"/>
  <sheetViews>
    <sheetView zoomScalePageLayoutView="0" workbookViewId="0" topLeftCell="B4">
      <selection activeCell="H10" sqref="H10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1" customWidth="1"/>
    <col min="5" max="5" width="27.5" style="81" customWidth="1"/>
    <col min="6" max="6" width="34.16015625" style="0" customWidth="1"/>
  </cols>
  <sheetData>
    <row r="1" spans="1:5" ht="11.25" customHeight="1">
      <c r="A1" s="34"/>
      <c r="B1" s="35"/>
      <c r="C1" s="35"/>
      <c r="D1" s="82"/>
      <c r="E1" s="74"/>
    </row>
    <row r="2" spans="1:5" s="4" customFormat="1" ht="12" customHeight="1">
      <c r="A2" s="57"/>
      <c r="B2" s="41"/>
      <c r="C2" s="60"/>
      <c r="D2" s="83"/>
      <c r="E2" s="75" t="s">
        <v>0</v>
      </c>
    </row>
    <row r="3" spans="1:5" s="4" customFormat="1" ht="12" customHeight="1">
      <c r="A3" s="57"/>
      <c r="B3" s="41"/>
      <c r="C3" s="60"/>
      <c r="D3" s="83"/>
      <c r="E3" s="75" t="s">
        <v>1</v>
      </c>
    </row>
    <row r="4" spans="1:5" s="4" customFormat="1" ht="12" customHeight="1">
      <c r="A4" s="57"/>
      <c r="B4" s="41"/>
      <c r="C4" s="60"/>
      <c r="D4" s="83"/>
      <c r="E4" s="75" t="s">
        <v>2</v>
      </c>
    </row>
    <row r="5" spans="1:5" s="4" customFormat="1" ht="12" customHeight="1">
      <c r="A5" s="57"/>
      <c r="B5" s="41"/>
      <c r="C5" s="60"/>
      <c r="D5" s="83"/>
      <c r="E5" s="75" t="s">
        <v>3</v>
      </c>
    </row>
    <row r="6" spans="1:5" s="4" customFormat="1" ht="12" customHeight="1">
      <c r="A6" s="57"/>
      <c r="B6" s="41"/>
      <c r="C6" s="60"/>
      <c r="D6" s="83"/>
      <c r="E6" s="75" t="s">
        <v>4</v>
      </c>
    </row>
    <row r="7" spans="1:5" s="4" customFormat="1" ht="12" customHeight="1">
      <c r="A7" s="57"/>
      <c r="B7" s="41"/>
      <c r="C7" s="60"/>
      <c r="D7" s="83"/>
      <c r="E7" s="75" t="s">
        <v>5</v>
      </c>
    </row>
    <row r="8" spans="1:5" s="4" customFormat="1" ht="12" customHeight="1">
      <c r="A8" s="57"/>
      <c r="B8" s="36" t="s">
        <v>6</v>
      </c>
      <c r="C8" s="37"/>
      <c r="D8" s="76"/>
      <c r="E8" s="76"/>
    </row>
    <row r="9" spans="1:5" s="4" customFormat="1" ht="13.5" customHeight="1">
      <c r="A9" s="57"/>
      <c r="B9" s="38" t="s">
        <v>362</v>
      </c>
      <c r="C9" s="39"/>
      <c r="D9" s="77"/>
      <c r="E9" s="77"/>
    </row>
    <row r="10" spans="1:5" ht="16.5" customHeight="1">
      <c r="A10" s="34"/>
      <c r="B10" s="38" t="s">
        <v>257</v>
      </c>
      <c r="C10" s="59"/>
      <c r="D10" s="78"/>
      <c r="E10" s="78"/>
    </row>
    <row r="11" spans="1:5" ht="20.25" customHeight="1">
      <c r="A11" s="34"/>
      <c r="B11" s="58" t="s">
        <v>7</v>
      </c>
      <c r="C11" s="59"/>
      <c r="D11" s="78"/>
      <c r="E11" s="78"/>
    </row>
    <row r="12" spans="1:5" s="13" customFormat="1" ht="19.5" customHeight="1">
      <c r="A12" s="46"/>
      <c r="B12" s="211" t="s">
        <v>214</v>
      </c>
      <c r="C12" s="212"/>
      <c r="D12" s="212"/>
      <c r="E12" s="212"/>
    </row>
    <row r="13" spans="1:5" s="13" customFormat="1" ht="21" customHeight="1">
      <c r="A13" s="46"/>
      <c r="B13" s="211" t="s">
        <v>191</v>
      </c>
      <c r="C13" s="212"/>
      <c r="D13" s="212"/>
      <c r="E13" s="212"/>
    </row>
    <row r="14" spans="1:5" s="13" customFormat="1" ht="10.5" customHeight="1">
      <c r="A14" s="46"/>
      <c r="B14" s="46"/>
      <c r="C14" s="61"/>
      <c r="D14" s="84"/>
      <c r="E14" s="79" t="s">
        <v>8</v>
      </c>
    </row>
    <row r="15" spans="1:5" s="13" customFormat="1" ht="31.5" customHeight="1">
      <c r="A15" s="46"/>
      <c r="B15" s="108" t="s">
        <v>9</v>
      </c>
      <c r="C15" s="109" t="s">
        <v>10</v>
      </c>
      <c r="D15" s="110" t="s">
        <v>11</v>
      </c>
      <c r="E15" s="110" t="s">
        <v>12</v>
      </c>
    </row>
    <row r="16" spans="1:5" s="14" customFormat="1" ht="12.75" customHeight="1">
      <c r="A16" s="62"/>
      <c r="B16" s="108" t="s">
        <v>196</v>
      </c>
      <c r="C16" s="108" t="s">
        <v>197</v>
      </c>
      <c r="D16" s="111" t="s">
        <v>198</v>
      </c>
      <c r="E16" s="111" t="s">
        <v>207</v>
      </c>
    </row>
    <row r="17" spans="1:5" ht="18" customHeight="1">
      <c r="A17" s="34"/>
      <c r="B17" s="161" t="s">
        <v>304</v>
      </c>
      <c r="C17" s="162"/>
      <c r="D17" s="163"/>
      <c r="E17" s="163"/>
    </row>
    <row r="18" spans="1:5" ht="15.75" customHeight="1">
      <c r="A18" s="34"/>
      <c r="B18" s="164" t="s">
        <v>234</v>
      </c>
      <c r="C18" s="165">
        <v>10</v>
      </c>
      <c r="D18" s="166">
        <v>134.48</v>
      </c>
      <c r="E18" s="166">
        <v>34.61</v>
      </c>
    </row>
    <row r="19" spans="1:5" ht="20.25" customHeight="1">
      <c r="A19" s="34"/>
      <c r="B19" s="167" t="s">
        <v>13</v>
      </c>
      <c r="C19" s="168"/>
      <c r="D19" s="169"/>
      <c r="E19" s="167"/>
    </row>
    <row r="20" spans="1:5" ht="20.25" customHeight="1">
      <c r="A20" s="34"/>
      <c r="B20" s="170" t="s">
        <v>14</v>
      </c>
      <c r="C20" s="171">
        <v>11</v>
      </c>
      <c r="D20" s="172">
        <v>134.48</v>
      </c>
      <c r="E20" s="172">
        <v>34.61</v>
      </c>
    </row>
    <row r="21" spans="1:5" ht="20.25" customHeight="1">
      <c r="A21" s="34"/>
      <c r="B21" s="170" t="s">
        <v>15</v>
      </c>
      <c r="C21" s="171">
        <v>12</v>
      </c>
      <c r="D21" s="173" t="s">
        <v>16</v>
      </c>
      <c r="E21" s="173" t="s">
        <v>16</v>
      </c>
    </row>
    <row r="22" spans="1:5" ht="20.25" customHeight="1">
      <c r="A22" s="34"/>
      <c r="B22" s="164" t="s">
        <v>17</v>
      </c>
      <c r="C22" s="165">
        <v>20</v>
      </c>
      <c r="D22" s="174" t="s">
        <v>16</v>
      </c>
      <c r="E22" s="174" t="s">
        <v>16</v>
      </c>
    </row>
    <row r="23" spans="1:5" ht="20.25" customHeight="1">
      <c r="A23" s="34"/>
      <c r="B23" s="167" t="s">
        <v>13</v>
      </c>
      <c r="C23" s="168"/>
      <c r="D23" s="169"/>
      <c r="E23" s="167"/>
    </row>
    <row r="24" spans="1:5" ht="20.25" customHeight="1">
      <c r="A24" s="34"/>
      <c r="B24" s="170" t="s">
        <v>14</v>
      </c>
      <c r="C24" s="171">
        <v>21</v>
      </c>
      <c r="D24" s="173" t="s">
        <v>16</v>
      </c>
      <c r="E24" s="173" t="s">
        <v>16</v>
      </c>
    </row>
    <row r="25" spans="1:5" ht="20.25" customHeight="1">
      <c r="A25" s="34"/>
      <c r="B25" s="170" t="s">
        <v>15</v>
      </c>
      <c r="C25" s="171">
        <v>22</v>
      </c>
      <c r="D25" s="174" t="s">
        <v>16</v>
      </c>
      <c r="E25" s="174" t="s">
        <v>16</v>
      </c>
    </row>
    <row r="26" spans="1:5" ht="20.25" customHeight="1">
      <c r="A26" s="34"/>
      <c r="B26" s="175" t="s">
        <v>18</v>
      </c>
      <c r="C26" s="165">
        <v>30</v>
      </c>
      <c r="D26" s="174" t="s">
        <v>16</v>
      </c>
      <c r="E26" s="174" t="s">
        <v>352</v>
      </c>
    </row>
    <row r="27" spans="1:5" ht="20.25" customHeight="1">
      <c r="A27" s="34"/>
      <c r="B27" s="176" t="s">
        <v>13</v>
      </c>
      <c r="C27" s="168"/>
      <c r="D27" s="167"/>
      <c r="E27" s="167"/>
    </row>
    <row r="28" spans="1:5" ht="20.25" customHeight="1">
      <c r="A28" s="34"/>
      <c r="B28" s="170" t="s">
        <v>19</v>
      </c>
      <c r="C28" s="171">
        <v>31</v>
      </c>
      <c r="D28" s="173" t="s">
        <v>16</v>
      </c>
      <c r="E28" s="173" t="s">
        <v>16</v>
      </c>
    </row>
    <row r="29" spans="1:256" s="99" customFormat="1" ht="15" customHeight="1">
      <c r="A29" s="97" t="s">
        <v>215</v>
      </c>
      <c r="B29" s="170" t="s">
        <v>20</v>
      </c>
      <c r="C29" s="171">
        <v>32</v>
      </c>
      <c r="D29" s="173" t="s">
        <v>16</v>
      </c>
      <c r="E29" s="173" t="s">
        <v>352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5" ht="22.5" customHeight="1">
      <c r="A30" s="34"/>
      <c r="B30" s="177" t="s">
        <v>21</v>
      </c>
      <c r="C30" s="178"/>
      <c r="D30" s="173" t="s">
        <v>16</v>
      </c>
      <c r="E30" s="173" t="s">
        <v>352</v>
      </c>
    </row>
    <row r="31" spans="1:5" ht="27.75" customHeight="1">
      <c r="A31" s="34"/>
      <c r="B31" s="179" t="s">
        <v>306</v>
      </c>
      <c r="C31" s="178"/>
      <c r="D31" s="173" t="s">
        <v>16</v>
      </c>
      <c r="E31" s="172">
        <v>551.25</v>
      </c>
    </row>
    <row r="32" spans="1:5" ht="27.75" customHeight="1">
      <c r="A32" s="34"/>
      <c r="B32" s="179" t="s">
        <v>279</v>
      </c>
      <c r="C32" s="178"/>
      <c r="D32" s="173" t="s">
        <v>16</v>
      </c>
      <c r="E32" s="173" t="s">
        <v>353</v>
      </c>
    </row>
    <row r="33" spans="1:5" ht="19.5" customHeight="1">
      <c r="A33" s="34"/>
      <c r="B33" s="179" t="s">
        <v>260</v>
      </c>
      <c r="C33" s="178"/>
      <c r="D33" s="173" t="s">
        <v>16</v>
      </c>
      <c r="E33" s="173" t="s">
        <v>354</v>
      </c>
    </row>
    <row r="34" spans="1:5" ht="31.5" customHeight="1">
      <c r="A34" s="34"/>
      <c r="B34" s="179" t="s">
        <v>269</v>
      </c>
      <c r="C34" s="178"/>
      <c r="D34" s="173" t="s">
        <v>16</v>
      </c>
      <c r="E34" s="172">
        <v>986.5</v>
      </c>
    </row>
    <row r="35" spans="1:5" ht="29.25" customHeight="1">
      <c r="A35" s="34"/>
      <c r="B35" s="179" t="s">
        <v>355</v>
      </c>
      <c r="C35" s="178"/>
      <c r="D35" s="173" t="s">
        <v>16</v>
      </c>
      <c r="E35" s="172">
        <v>508.73</v>
      </c>
    </row>
    <row r="36" spans="1:5" ht="29.25" customHeight="1">
      <c r="A36" s="34"/>
      <c r="B36" s="179" t="s">
        <v>308</v>
      </c>
      <c r="C36" s="178"/>
      <c r="D36" s="173" t="s">
        <v>16</v>
      </c>
      <c r="E36" s="172">
        <v>929.39</v>
      </c>
    </row>
    <row r="37" spans="1:5" ht="24.75" customHeight="1">
      <c r="A37" s="34"/>
      <c r="B37" s="179" t="s">
        <v>265</v>
      </c>
      <c r="C37" s="178"/>
      <c r="D37" s="173" t="s">
        <v>16</v>
      </c>
      <c r="E37" s="173" t="s">
        <v>356</v>
      </c>
    </row>
    <row r="38" spans="1:5" ht="45.75" customHeight="1">
      <c r="A38" s="34"/>
      <c r="B38" s="179" t="s">
        <v>357</v>
      </c>
      <c r="C38" s="178"/>
      <c r="D38" s="173" t="s">
        <v>16</v>
      </c>
      <c r="E38" s="172">
        <v>497.25</v>
      </c>
    </row>
    <row r="39" spans="1:5" ht="34.5" customHeight="1">
      <c r="A39" s="34"/>
      <c r="B39" s="179" t="s">
        <v>358</v>
      </c>
      <c r="C39" s="178"/>
      <c r="D39" s="173" t="s">
        <v>16</v>
      </c>
      <c r="E39" s="172">
        <v>499</v>
      </c>
    </row>
    <row r="40" spans="1:5" ht="27.75" customHeight="1">
      <c r="A40" s="34"/>
      <c r="B40" s="175" t="s">
        <v>22</v>
      </c>
      <c r="C40" s="165">
        <v>40</v>
      </c>
      <c r="D40" s="174" t="s">
        <v>271</v>
      </c>
      <c r="E40" s="166">
        <v>506.07</v>
      </c>
    </row>
    <row r="41" spans="1:5" ht="39" customHeight="1">
      <c r="A41" s="34"/>
      <c r="B41" s="176" t="s">
        <v>13</v>
      </c>
      <c r="C41" s="168"/>
      <c r="D41" s="167"/>
      <c r="E41" s="167"/>
    </row>
    <row r="42" spans="1:5" ht="29.25" customHeight="1">
      <c r="A42" s="34"/>
      <c r="B42" s="170" t="s">
        <v>19</v>
      </c>
      <c r="C42" s="171">
        <v>41</v>
      </c>
      <c r="D42" s="173" t="s">
        <v>272</v>
      </c>
      <c r="E42" s="173" t="s">
        <v>16</v>
      </c>
    </row>
    <row r="43" spans="1:5" ht="26.25" customHeight="1">
      <c r="A43" s="34"/>
      <c r="B43" s="170" t="s">
        <v>20</v>
      </c>
      <c r="C43" s="171">
        <v>42</v>
      </c>
      <c r="D43" s="173" t="s">
        <v>273</v>
      </c>
      <c r="E43" s="172">
        <v>506.07</v>
      </c>
    </row>
    <row r="44" spans="1:5" ht="33" customHeight="1">
      <c r="A44" s="34"/>
      <c r="B44" s="177" t="s">
        <v>33</v>
      </c>
      <c r="C44" s="178"/>
      <c r="D44" s="173" t="s">
        <v>274</v>
      </c>
      <c r="E44" s="173" t="s">
        <v>16</v>
      </c>
    </row>
    <row r="45" spans="1:5" ht="30" customHeight="1">
      <c r="A45" s="34"/>
      <c r="B45" s="179" t="s">
        <v>259</v>
      </c>
      <c r="C45" s="178"/>
      <c r="D45" s="173" t="s">
        <v>274</v>
      </c>
      <c r="E45" s="173" t="s">
        <v>16</v>
      </c>
    </row>
    <row r="46" spans="1:5" ht="33" customHeight="1">
      <c r="A46" s="34"/>
      <c r="B46" s="177" t="s">
        <v>21</v>
      </c>
      <c r="C46" s="178"/>
      <c r="D46" s="173" t="s">
        <v>275</v>
      </c>
      <c r="E46" s="172">
        <v>506.07</v>
      </c>
    </row>
    <row r="47" spans="1:5" ht="21" customHeight="1">
      <c r="A47" s="34"/>
      <c r="B47" s="179" t="s">
        <v>359</v>
      </c>
      <c r="C47" s="178"/>
      <c r="D47" s="173" t="s">
        <v>16</v>
      </c>
      <c r="E47" s="172">
        <v>506.07</v>
      </c>
    </row>
    <row r="48" spans="1:5" ht="31.5" customHeight="1">
      <c r="A48" s="34"/>
      <c r="B48" s="179" t="s">
        <v>260</v>
      </c>
      <c r="C48" s="178"/>
      <c r="D48" s="173" t="s">
        <v>278</v>
      </c>
      <c r="E48" s="173" t="s">
        <v>16</v>
      </c>
    </row>
    <row r="49" spans="1:6" ht="25.5" customHeight="1">
      <c r="A49" s="34"/>
      <c r="B49" s="179" t="s">
        <v>265</v>
      </c>
      <c r="C49" s="178"/>
      <c r="D49" s="173" t="s">
        <v>276</v>
      </c>
      <c r="E49" s="173" t="s">
        <v>16</v>
      </c>
      <c r="F49" s="69"/>
    </row>
    <row r="50" spans="1:5" ht="21.75" customHeight="1">
      <c r="A50" s="34"/>
      <c r="B50" s="179" t="s">
        <v>264</v>
      </c>
      <c r="C50" s="178"/>
      <c r="D50" s="173" t="s">
        <v>277</v>
      </c>
      <c r="E50" s="173" t="s">
        <v>16</v>
      </c>
    </row>
    <row r="51" spans="1:5" ht="21" customHeight="1">
      <c r="A51" s="34"/>
      <c r="B51" s="179" t="s">
        <v>267</v>
      </c>
      <c r="C51" s="178"/>
      <c r="D51" s="173" t="s">
        <v>282</v>
      </c>
      <c r="E51" s="173" t="s">
        <v>16</v>
      </c>
    </row>
    <row r="52" spans="1:5" ht="24.75" customHeight="1">
      <c r="A52" s="34"/>
      <c r="B52" s="179" t="s">
        <v>268</v>
      </c>
      <c r="C52" s="178"/>
      <c r="D52" s="173" t="s">
        <v>281</v>
      </c>
      <c r="E52" s="173" t="s">
        <v>16</v>
      </c>
    </row>
    <row r="53" spans="1:5" ht="22.5" customHeight="1">
      <c r="A53" s="34"/>
      <c r="B53" s="179" t="s">
        <v>279</v>
      </c>
      <c r="C53" s="178"/>
      <c r="D53" s="173" t="s">
        <v>280</v>
      </c>
      <c r="E53" s="173" t="s">
        <v>16</v>
      </c>
    </row>
    <row r="54" spans="1:5" ht="21" customHeight="1">
      <c r="A54" s="34"/>
      <c r="B54" s="170" t="s">
        <v>23</v>
      </c>
      <c r="C54" s="171">
        <v>43</v>
      </c>
      <c r="D54" s="173" t="s">
        <v>16</v>
      </c>
      <c r="E54" s="173" t="s">
        <v>16</v>
      </c>
    </row>
    <row r="55" spans="1:5" ht="21" customHeight="1">
      <c r="A55" s="34"/>
      <c r="B55" s="170" t="s">
        <v>24</v>
      </c>
      <c r="C55" s="171">
        <v>44</v>
      </c>
      <c r="D55" s="174" t="s">
        <v>16</v>
      </c>
      <c r="E55" s="174" t="s">
        <v>16</v>
      </c>
    </row>
    <row r="56" spans="1:5" ht="21.75" customHeight="1">
      <c r="A56" s="34"/>
      <c r="B56" s="175" t="s">
        <v>25</v>
      </c>
      <c r="C56" s="165">
        <v>50</v>
      </c>
      <c r="D56" s="174" t="s">
        <v>283</v>
      </c>
      <c r="E56" s="166">
        <v>674.91</v>
      </c>
    </row>
    <row r="57" spans="1:5" ht="21.75" customHeight="1">
      <c r="A57" s="34"/>
      <c r="B57" s="176" t="s">
        <v>13</v>
      </c>
      <c r="C57" s="168"/>
      <c r="D57" s="167"/>
      <c r="E57" s="167"/>
    </row>
    <row r="58" spans="1:5" ht="21" customHeight="1">
      <c r="A58" s="34"/>
      <c r="B58" s="180" t="s">
        <v>26</v>
      </c>
      <c r="C58" s="171">
        <v>51</v>
      </c>
      <c r="D58" s="172">
        <v>521.57</v>
      </c>
      <c r="E58" s="172">
        <v>502.17</v>
      </c>
    </row>
    <row r="59" spans="1:5" ht="17.25" customHeight="1">
      <c r="A59" s="34"/>
      <c r="B59" s="179" t="s">
        <v>215</v>
      </c>
      <c r="C59" s="178"/>
      <c r="D59" s="173">
        <v>521.57</v>
      </c>
      <c r="E59" s="172">
        <v>502.17</v>
      </c>
    </row>
    <row r="60" spans="1:5" ht="25.5" customHeight="1">
      <c r="A60" s="34"/>
      <c r="B60" s="180" t="s">
        <v>27</v>
      </c>
      <c r="C60" s="171">
        <v>52</v>
      </c>
      <c r="D60" s="173" t="s">
        <v>16</v>
      </c>
      <c r="E60" s="173" t="s">
        <v>16</v>
      </c>
    </row>
    <row r="61" spans="1:5" ht="24" customHeight="1">
      <c r="A61" s="34"/>
      <c r="B61" s="180" t="s">
        <v>28</v>
      </c>
      <c r="C61" s="171">
        <v>53</v>
      </c>
      <c r="D61" s="172">
        <v>902.9</v>
      </c>
      <c r="E61" s="172">
        <v>172.74</v>
      </c>
    </row>
    <row r="62" spans="1:5" ht="19.5" customHeight="1">
      <c r="A62" s="34"/>
      <c r="B62" s="180" t="s">
        <v>29</v>
      </c>
      <c r="C62" s="171">
        <v>54</v>
      </c>
      <c r="D62" s="173" t="s">
        <v>16</v>
      </c>
      <c r="E62" s="173" t="s">
        <v>16</v>
      </c>
    </row>
    <row r="63" spans="1:5" ht="21" customHeight="1">
      <c r="A63" s="34"/>
      <c r="B63" s="161" t="s">
        <v>30</v>
      </c>
      <c r="C63" s="171">
        <v>60</v>
      </c>
      <c r="D63" s="174" t="s">
        <v>16</v>
      </c>
      <c r="E63" s="174" t="s">
        <v>16</v>
      </c>
    </row>
    <row r="64" spans="1:5" ht="16.5" customHeight="1">
      <c r="A64" s="34"/>
      <c r="B64" s="175" t="s">
        <v>31</v>
      </c>
      <c r="C64" s="165">
        <v>70</v>
      </c>
      <c r="D64" s="174" t="s">
        <v>16</v>
      </c>
      <c r="E64" s="174" t="s">
        <v>16</v>
      </c>
    </row>
    <row r="65" spans="1:5" ht="17.25" customHeight="1">
      <c r="A65" s="34"/>
      <c r="B65" s="176" t="s">
        <v>13</v>
      </c>
      <c r="C65" s="168"/>
      <c r="D65" s="167"/>
      <c r="E65" s="167"/>
    </row>
    <row r="66" spans="1:5" ht="21" customHeight="1">
      <c r="A66" s="34"/>
      <c r="B66" s="161" t="s">
        <v>32</v>
      </c>
      <c r="C66" s="171">
        <v>71</v>
      </c>
      <c r="D66" s="174" t="s">
        <v>16</v>
      </c>
      <c r="E66" s="174" t="s">
        <v>16</v>
      </c>
    </row>
    <row r="67" spans="1:5" ht="18.75" customHeight="1">
      <c r="A67" s="34"/>
      <c r="B67" s="161" t="s">
        <v>34</v>
      </c>
      <c r="C67" s="171">
        <v>72</v>
      </c>
      <c r="D67" s="174" t="s">
        <v>16</v>
      </c>
      <c r="E67" s="174" t="s">
        <v>16</v>
      </c>
    </row>
    <row r="68" spans="1:5" ht="24.75" customHeight="1">
      <c r="A68" s="34"/>
      <c r="B68" s="161" t="s">
        <v>35</v>
      </c>
      <c r="C68" s="171">
        <v>73</v>
      </c>
      <c r="D68" s="174" t="s">
        <v>16</v>
      </c>
      <c r="E68" s="174" t="s">
        <v>16</v>
      </c>
    </row>
    <row r="69" spans="1:5" ht="21" customHeight="1">
      <c r="A69" s="34"/>
      <c r="B69" s="161" t="s">
        <v>36</v>
      </c>
      <c r="C69" s="171">
        <v>74</v>
      </c>
      <c r="D69" s="174" t="s">
        <v>16</v>
      </c>
      <c r="E69" s="174" t="s">
        <v>16</v>
      </c>
    </row>
    <row r="70" spans="1:5" ht="21" customHeight="1">
      <c r="A70" s="34"/>
      <c r="B70" s="161" t="s">
        <v>37</v>
      </c>
      <c r="C70" s="171">
        <v>80</v>
      </c>
      <c r="D70" s="173" t="s">
        <v>16</v>
      </c>
      <c r="E70" s="173" t="s">
        <v>16</v>
      </c>
    </row>
    <row r="71" spans="1:5" ht="23.25" customHeight="1">
      <c r="A71" s="34"/>
      <c r="B71" s="175" t="s">
        <v>38</v>
      </c>
      <c r="C71" s="165">
        <v>90</v>
      </c>
      <c r="D71" s="174" t="s">
        <v>16</v>
      </c>
      <c r="E71" s="174" t="s">
        <v>16</v>
      </c>
    </row>
    <row r="72" spans="1:5" ht="22.5" customHeight="1">
      <c r="A72" s="34"/>
      <c r="B72" s="176" t="s">
        <v>13</v>
      </c>
      <c r="C72" s="168"/>
      <c r="D72" s="167"/>
      <c r="E72" s="167"/>
    </row>
    <row r="73" spans="1:5" ht="16.5" customHeight="1">
      <c r="A73" s="34"/>
      <c r="B73" s="161" t="s">
        <v>39</v>
      </c>
      <c r="C73" s="171">
        <v>91</v>
      </c>
      <c r="D73" s="174" t="s">
        <v>16</v>
      </c>
      <c r="E73" s="174" t="s">
        <v>16</v>
      </c>
    </row>
    <row r="74" spans="1:5" ht="22.5" customHeight="1">
      <c r="A74" s="34"/>
      <c r="B74" s="161" t="s">
        <v>40</v>
      </c>
      <c r="C74" s="171">
        <v>92</v>
      </c>
      <c r="D74" s="174" t="s">
        <v>16</v>
      </c>
      <c r="E74" s="174" t="s">
        <v>16</v>
      </c>
    </row>
    <row r="75" spans="1:5" ht="23.25" customHeight="1">
      <c r="A75" s="34"/>
      <c r="B75" s="161" t="s">
        <v>41</v>
      </c>
      <c r="C75" s="171">
        <v>93</v>
      </c>
      <c r="D75" s="174" t="s">
        <v>16</v>
      </c>
      <c r="E75" s="174" t="s">
        <v>16</v>
      </c>
    </row>
    <row r="76" spans="1:5" ht="26.25" customHeight="1">
      <c r="A76" s="34"/>
      <c r="B76" s="161" t="s">
        <v>42</v>
      </c>
      <c r="C76" s="171">
        <v>94</v>
      </c>
      <c r="D76" s="174" t="s">
        <v>16</v>
      </c>
      <c r="E76" s="174" t="s">
        <v>16</v>
      </c>
    </row>
    <row r="77" spans="1:5" ht="23.25" customHeight="1">
      <c r="A77" s="34"/>
      <c r="B77" s="180" t="s">
        <v>43</v>
      </c>
      <c r="C77" s="171">
        <v>95</v>
      </c>
      <c r="D77" s="174" t="s">
        <v>16</v>
      </c>
      <c r="E77" s="174" t="s">
        <v>16</v>
      </c>
    </row>
    <row r="78" spans="1:5" ht="23.25" customHeight="1">
      <c r="A78" s="34"/>
      <c r="B78" s="181" t="s">
        <v>44</v>
      </c>
      <c r="C78" s="182">
        <v>100</v>
      </c>
      <c r="D78" s="183" t="s">
        <v>284</v>
      </c>
      <c r="E78" s="183" t="s">
        <v>360</v>
      </c>
    </row>
    <row r="79" spans="1:5" ht="33" customHeight="1">
      <c r="A79" s="34"/>
      <c r="B79" s="161" t="s">
        <v>45</v>
      </c>
      <c r="C79" s="178"/>
      <c r="D79" s="170"/>
      <c r="E79" s="170"/>
    </row>
    <row r="80" spans="2:5" ht="38.25" customHeight="1">
      <c r="B80" s="161" t="s">
        <v>46</v>
      </c>
      <c r="C80" s="182">
        <v>110</v>
      </c>
      <c r="D80" s="166">
        <v>118.01</v>
      </c>
      <c r="E80" s="166">
        <v>30.94</v>
      </c>
    </row>
    <row r="81" spans="2:5" ht="27" customHeight="1">
      <c r="B81" s="161" t="s">
        <v>47</v>
      </c>
      <c r="C81" s="182">
        <v>120</v>
      </c>
      <c r="D81" s="166">
        <v>351.06</v>
      </c>
      <c r="E81" s="174" t="s">
        <v>16</v>
      </c>
    </row>
    <row r="82" spans="2:5" ht="11.25">
      <c r="B82" s="161" t="s">
        <v>48</v>
      </c>
      <c r="C82" s="182">
        <v>130</v>
      </c>
      <c r="D82" s="174" t="s">
        <v>305</v>
      </c>
      <c r="E82" s="174" t="s">
        <v>361</v>
      </c>
    </row>
    <row r="83" spans="2:5" ht="11.25">
      <c r="B83" s="181" t="s">
        <v>49</v>
      </c>
      <c r="C83" s="182">
        <v>140</v>
      </c>
      <c r="D83" s="184" t="s">
        <v>284</v>
      </c>
      <c r="E83" s="184" t="s">
        <v>360</v>
      </c>
    </row>
    <row r="84" spans="2:5" ht="12">
      <c r="B84" s="72"/>
      <c r="C84" s="73"/>
      <c r="D84" s="114"/>
      <c r="E84" s="115"/>
    </row>
    <row r="85" spans="2:5" ht="12">
      <c r="B85" s="72"/>
      <c r="C85" s="73"/>
      <c r="D85" s="105"/>
      <c r="E85" s="115"/>
    </row>
    <row r="86" spans="2:5" ht="12.75">
      <c r="B86" s="70" t="s">
        <v>226</v>
      </c>
      <c r="C86" s="71" t="s">
        <v>227</v>
      </c>
      <c r="D86" s="107"/>
      <c r="E86" s="115"/>
    </row>
    <row r="87" spans="2:5" ht="12.75">
      <c r="B87" s="72"/>
      <c r="C87" s="73"/>
      <c r="D87" s="107"/>
      <c r="E87" s="115"/>
    </row>
    <row r="88" spans="2:5" ht="12">
      <c r="B88" s="72" t="s">
        <v>228</v>
      </c>
      <c r="C88" s="73"/>
      <c r="D88" s="105"/>
      <c r="E88" s="115"/>
    </row>
    <row r="89" spans="2:5" ht="12.75">
      <c r="B89" s="67"/>
      <c r="C89" s="68"/>
      <c r="D89" s="80"/>
      <c r="E89" s="80"/>
    </row>
    <row r="90" spans="2:5" ht="12.75">
      <c r="B90" s="67"/>
      <c r="C90" s="68"/>
      <c r="D90" s="80"/>
      <c r="E90" s="80"/>
    </row>
    <row r="91" spans="2:5" ht="12.75">
      <c r="B91" s="67"/>
      <c r="C91" s="68"/>
      <c r="D91" s="80"/>
      <c r="E91" s="80"/>
    </row>
    <row r="92" spans="2:5" ht="12.75">
      <c r="B92" s="67"/>
      <c r="C92" s="68"/>
      <c r="D92" s="80"/>
      <c r="E92" s="80"/>
    </row>
    <row r="93" spans="2:5" ht="12.75">
      <c r="B93" s="67"/>
      <c r="C93" s="68"/>
      <c r="D93" s="80"/>
      <c r="E93" s="80"/>
    </row>
    <row r="94" spans="2:5" ht="12.75">
      <c r="B94" s="67"/>
      <c r="C94" s="68"/>
      <c r="D94" s="80"/>
      <c r="E94" s="80"/>
    </row>
    <row r="95" spans="2:5" ht="12.75">
      <c r="B95" s="67"/>
      <c r="C95" s="68"/>
      <c r="D95" s="80"/>
      <c r="E95" s="80"/>
    </row>
    <row r="96" spans="2:5" ht="12.75">
      <c r="B96" s="67"/>
      <c r="C96" s="68"/>
      <c r="D96" s="80"/>
      <c r="E96" s="80"/>
    </row>
    <row r="97" spans="2:5" ht="12.75">
      <c r="B97" s="67"/>
      <c r="C97" s="68"/>
      <c r="D97" s="80"/>
      <c r="E97" s="80"/>
    </row>
    <row r="98" spans="2:5" ht="12.75">
      <c r="B98" s="67"/>
      <c r="C98" s="68"/>
      <c r="D98" s="80"/>
      <c r="E98" s="80"/>
    </row>
    <row r="99" spans="2:5" ht="12.75">
      <c r="B99" s="67"/>
      <c r="C99" s="68"/>
      <c r="D99" s="80"/>
      <c r="E99" s="80"/>
    </row>
    <row r="100" spans="2:5" ht="12.75">
      <c r="B100" s="67"/>
      <c r="C100" s="68"/>
      <c r="D100" s="80"/>
      <c r="E100" s="80"/>
    </row>
    <row r="101" spans="2:5" ht="12.75">
      <c r="B101" s="67"/>
      <c r="C101" s="68"/>
      <c r="D101" s="80"/>
      <c r="E101" s="80"/>
    </row>
    <row r="102" spans="2:5" ht="12.75">
      <c r="B102" s="67"/>
      <c r="C102" s="68"/>
      <c r="D102" s="80"/>
      <c r="E102" s="80"/>
    </row>
    <row r="103" spans="2:5" ht="12.75">
      <c r="B103" s="67"/>
      <c r="C103" s="68"/>
      <c r="D103" s="80"/>
      <c r="E103" s="80"/>
    </row>
    <row r="104" spans="2:5" ht="12.75">
      <c r="B104" s="67"/>
      <c r="C104" s="68"/>
      <c r="D104" s="80"/>
      <c r="E104" s="80"/>
    </row>
    <row r="105" spans="2:5" ht="12.75">
      <c r="B105" s="67"/>
      <c r="C105" s="68"/>
      <c r="D105" s="80"/>
      <c r="E105" s="80"/>
    </row>
    <row r="106" spans="2:5" ht="12.75">
      <c r="B106" s="67"/>
      <c r="C106" s="68"/>
      <c r="D106" s="80"/>
      <c r="E106" s="80"/>
    </row>
    <row r="107" spans="2:5" ht="12.75">
      <c r="B107" s="67"/>
      <c r="C107" s="68"/>
      <c r="D107" s="80"/>
      <c r="E107" s="80"/>
    </row>
    <row r="108" spans="2:5" ht="12.75">
      <c r="B108" s="67"/>
      <c r="C108" s="68"/>
      <c r="D108" s="80"/>
      <c r="E108" s="80"/>
    </row>
    <row r="109" spans="2:5" ht="12.75">
      <c r="B109" s="67"/>
      <c r="C109" s="68"/>
      <c r="D109" s="80"/>
      <c r="E109" s="80"/>
    </row>
    <row r="110" spans="2:5" ht="12.75">
      <c r="B110" s="67"/>
      <c r="C110" s="68"/>
      <c r="D110" s="80"/>
      <c r="E110" s="80"/>
    </row>
    <row r="111" spans="2:5" ht="12.75">
      <c r="B111" s="67"/>
      <c r="C111" s="68"/>
      <c r="D111" s="80"/>
      <c r="E111" s="80"/>
    </row>
    <row r="112" spans="2:5" ht="12.75">
      <c r="B112" s="67"/>
      <c r="C112" s="68"/>
      <c r="D112" s="80"/>
      <c r="E112" s="80"/>
    </row>
    <row r="113" spans="2:5" ht="12.75">
      <c r="B113" s="67"/>
      <c r="C113" s="68"/>
      <c r="D113" s="80"/>
      <c r="E113" s="80"/>
    </row>
    <row r="114" spans="2:5" ht="12.75">
      <c r="B114" s="67"/>
      <c r="C114" s="68"/>
      <c r="D114" s="80"/>
      <c r="E114" s="80"/>
    </row>
    <row r="115" spans="2:5" ht="12.75">
      <c r="B115" s="67"/>
      <c r="C115" s="68"/>
      <c r="D115" s="80"/>
      <c r="E115" s="80"/>
    </row>
    <row r="116" spans="2:5" ht="12.75">
      <c r="B116" s="67"/>
      <c r="C116" s="68"/>
      <c r="D116" s="80"/>
      <c r="E116" s="80"/>
    </row>
    <row r="117" spans="2:5" ht="12.75">
      <c r="B117" s="67"/>
      <c r="C117" s="68"/>
      <c r="D117" s="80"/>
      <c r="E117" s="80"/>
    </row>
    <row r="118" spans="2:5" ht="12.75">
      <c r="B118" s="67"/>
      <c r="C118" s="68"/>
      <c r="D118" s="80"/>
      <c r="E118" s="80"/>
    </row>
    <row r="119" spans="2:5" ht="12.75">
      <c r="B119" s="67"/>
      <c r="C119" s="68"/>
      <c r="D119" s="80"/>
      <c r="E119" s="80"/>
    </row>
    <row r="120" spans="2:5" ht="12.75">
      <c r="B120" s="67"/>
      <c r="C120" s="68"/>
      <c r="D120" s="80"/>
      <c r="E120" s="80"/>
    </row>
    <row r="121" spans="2:5" ht="12.75">
      <c r="B121" s="67"/>
      <c r="C121" s="68"/>
      <c r="D121" s="80"/>
      <c r="E121" s="80"/>
    </row>
    <row r="122" spans="2:5" ht="12.75">
      <c r="B122" s="67"/>
      <c r="C122" s="68"/>
      <c r="D122" s="80"/>
      <c r="E122" s="80"/>
    </row>
    <row r="123" spans="2:5" ht="12.75">
      <c r="B123" s="67"/>
      <c r="C123" s="68"/>
      <c r="D123" s="80"/>
      <c r="E123" s="80"/>
    </row>
    <row r="124" spans="2:5" ht="12.75">
      <c r="B124" s="67"/>
      <c r="C124" s="68"/>
      <c r="D124" s="80"/>
      <c r="E124" s="80"/>
    </row>
    <row r="125" spans="2:5" ht="12.75">
      <c r="B125" s="67"/>
      <c r="C125" s="68"/>
      <c r="D125" s="80"/>
      <c r="E125" s="80"/>
    </row>
    <row r="126" spans="2:5" ht="12.75">
      <c r="B126" s="67"/>
      <c r="C126" s="68"/>
      <c r="D126" s="80"/>
      <c r="E126" s="80"/>
    </row>
    <row r="127" spans="2:5" ht="12.75">
      <c r="B127" s="67"/>
      <c r="C127" s="68"/>
      <c r="D127" s="80"/>
      <c r="E127" s="80"/>
    </row>
    <row r="128" spans="2:5" ht="12.75">
      <c r="B128" s="67"/>
      <c r="C128" s="68"/>
      <c r="D128" s="80"/>
      <c r="E128" s="80"/>
    </row>
    <row r="129" spans="2:5" ht="12.75">
      <c r="B129" s="67"/>
      <c r="C129" s="68"/>
      <c r="D129" s="80"/>
      <c r="E129" s="80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2014-10-09T05:09:22Z</cp:lastPrinted>
  <dcterms:created xsi:type="dcterms:W3CDTF">2008-07-10T07:01:31Z</dcterms:created>
  <dcterms:modified xsi:type="dcterms:W3CDTF">2014-10-10T09:33:10Z</dcterms:modified>
  <cp:category/>
  <cp:version/>
  <cp:contentType/>
  <cp:contentStatus/>
  <cp:revision>1</cp:revision>
</cp:coreProperties>
</file>