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672" activeTab="4"/>
  </bookViews>
  <sheets>
    <sheet name="СЧА" sheetId="1" r:id="rId1"/>
    <sheet name="Владельцы" sheetId="2" r:id="rId2"/>
    <sheet name="ССА" sheetId="3" r:id="rId3"/>
    <sheet name="Изменение" sheetId="4" r:id="rId4"/>
    <sheet name="Прирост" sheetId="5" r:id="rId5"/>
    <sheet name="Несоблюдение" sheetId="6" r:id="rId6"/>
    <sheet name="Баланс" sheetId="7" r:id="rId7"/>
  </sheets>
  <definedNames/>
  <calcPr fullCalcOnLoad="1" refMode="R1C1"/>
</workbook>
</file>

<file path=xl/sharedStrings.xml><?xml version="1.0" encoding="utf-8"?>
<sst xmlns="http://schemas.openxmlformats.org/spreadsheetml/2006/main" count="778" uniqueCount="359">
  <si>
    <t>Приложение 1</t>
  </si>
  <si>
    <t>к Положению об отчетности</t>
  </si>
  <si>
    <t>акционерного инвестиционного</t>
  </si>
  <si>
    <t>фонда и отчетности</t>
  </si>
  <si>
    <t>управляющей компании паевого</t>
  </si>
  <si>
    <t>инвестиционного фонда</t>
  </si>
  <si>
    <t>Баланс имущества,</t>
  </si>
  <si>
    <t>под управлением Общество с ограниченной ответственностью "Управляющая компания ПРОМСВЯЗЬ"</t>
  </si>
  <si>
    <t>(в тыс. руб.)</t>
  </si>
  <si>
    <t>Имущество (обязательство)</t>
  </si>
  <si>
    <t>Код стр.</t>
  </si>
  <si>
    <t>На начало года</t>
  </si>
  <si>
    <t>На конец отчетного периода</t>
  </si>
  <si>
    <t>в том числе:</t>
  </si>
  <si>
    <t xml:space="preserve">  - в рублях</t>
  </si>
  <si>
    <t xml:space="preserve">  - в иностранной валюте</t>
  </si>
  <si>
    <t>-</t>
  </si>
  <si>
    <t>Денежные средства в банковских вкладах, всего</t>
  </si>
  <si>
    <t>Ценные бумаги российских эмитентов, имеющие признаваемую котировку, всего</t>
  </si>
  <si>
    <t xml:space="preserve">  - акции</t>
  </si>
  <si>
    <t xml:space="preserve">  - облигации</t>
  </si>
  <si>
    <t>Период погашения более 3 лет</t>
  </si>
  <si>
    <t>Ценные бумаги российских эмитентов, не имеющие признаваемую котировку, всего</t>
  </si>
  <si>
    <t xml:space="preserve">  - векселя</t>
  </si>
  <si>
    <t xml:space="preserve">  - иные ценные бумаги</t>
  </si>
  <si>
    <t>Дебиторская задолженность</t>
  </si>
  <si>
    <t>- средства, переданные профессиональным участникам рынка ценных бумаг</t>
  </si>
  <si>
    <t>- дебиторская задолженность по сделкам купли-продажи имущества</t>
  </si>
  <si>
    <t>- дебиторская задолженность по процентному (купонному) доходу по банковским вкладам и ценным бумагам</t>
  </si>
  <si>
    <t>- прочая дебиторская задолженность</t>
  </si>
  <si>
    <t>Инвестиционные паи паевых инвестиционных фондов</t>
  </si>
  <si>
    <t>Ценные бумаги иностранных эмитентов - всего</t>
  </si>
  <si>
    <t xml:space="preserve">  - ценные бумаги иностранных государств</t>
  </si>
  <si>
    <t>Период погашения от 1 года до 3 лет</t>
  </si>
  <si>
    <t xml:space="preserve">  - ценные бумаги международных финансовых организаций</t>
  </si>
  <si>
    <t xml:space="preserve">  - акции иностранных акционерных обществ</t>
  </si>
  <si>
    <t xml:space="preserve">  - облигации иностранных коммерческих организаций</t>
  </si>
  <si>
    <t>Доли в российских обществах с ограниченной ответственностью</t>
  </si>
  <si>
    <t>Доходные вложения в материальные ценности,          всего</t>
  </si>
  <si>
    <t xml:space="preserve">  - объекты недвижимого имущества, кроме строящихся и реконструируемых объектов </t>
  </si>
  <si>
    <t xml:space="preserve">  - строящиеся и реконструируемые объекты недвижимого имущества</t>
  </si>
  <si>
    <t xml:space="preserve">  - имущественные права на недвижимое имущество</t>
  </si>
  <si>
    <t xml:space="preserve">  - проектно-сметная документация</t>
  </si>
  <si>
    <t>- прочее имущество</t>
  </si>
  <si>
    <t>Итого имущество: (строки 010 + 020 + 030 + 040 + 050 + 060 + 070 + 080 + 090)</t>
  </si>
  <si>
    <t>Обязательства, исполнение которых осуществляется за счет имущества, составляющего паевой инвестиционный фонд</t>
  </si>
  <si>
    <t>Кредиторская задолженность</t>
  </si>
  <si>
    <t>Резервы на выплату вознаграждений</t>
  </si>
  <si>
    <t>Инвестиционные паи</t>
  </si>
  <si>
    <t>Итого обязательства: (строки 110 + 120 + 130)</t>
  </si>
  <si>
    <t>Генеральный директор</t>
  </si>
  <si>
    <t>Приложение 2</t>
  </si>
  <si>
    <t>Отчет</t>
  </si>
  <si>
    <t>Наименование показателя</t>
  </si>
  <si>
    <t>За отчетный период</t>
  </si>
  <si>
    <t>За соответствующий период прошлого года</t>
  </si>
  <si>
    <t>Выручка от продажи ценных бумаг</t>
  </si>
  <si>
    <t>Расходы, связанные с продажей ценных бумаг</t>
  </si>
  <si>
    <t>Результат от продажи ценных бумаг (010 - 020)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</si>
  <si>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</si>
  <si>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</si>
  <si>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Выручка от продажи иного имущества</t>
  </si>
  <si>
    <t>Расходы, связанные с продажей иного имущества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</si>
  <si>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</si>
  <si>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</si>
  <si>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</si>
  <si>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имущества в аренду</t>
  </si>
  <si>
    <t>в том числе</t>
  </si>
  <si>
    <t>- акции</t>
  </si>
  <si>
    <t>- облигации</t>
  </si>
  <si>
    <t>- инвестиционные паи</t>
  </si>
  <si>
    <t>- векселя</t>
  </si>
  <si>
    <t>- иные ценные бумаги</t>
  </si>
  <si>
    <t>в том числе резерв на выплату вознаграждений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</si>
  <si>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</si>
  <si>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</si>
  <si>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</si>
  <si>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Итого: прирост (+) или уменьшение (-) стоимости имущества, принадлежащего акционерному инвестиционному фонду, или имущества, составляющего паевой инвестиционный фонд (030 + 060 + 090 + 100 + 110 + 120 + 130 + 140 + 150 + 160 + 180 + 200 - 170 - 210)</t>
  </si>
  <si>
    <t>Приложение 4</t>
  </si>
  <si>
    <t>акционерного инвестиционного фонда</t>
  </si>
  <si>
    <t>и отчетности управляющей компании</t>
  </si>
  <si>
    <t>паевого инвестиционного фонда</t>
  </si>
  <si>
    <t>(полное фирменное наименование акционерного инвестиционного фонда или тип и название паевого инвестиционного фонда)</t>
  </si>
  <si>
    <t>Полное фирменное наименование</t>
  </si>
  <si>
    <t>управляющей компании</t>
  </si>
  <si>
    <t>Общество с ограниченной ответственностью "Управляющая компания ПРОМСВЯЗЬ"</t>
  </si>
  <si>
    <t>1. Несоблюдение требований к составу активов</t>
  </si>
  <si>
    <t>Наименование имущества, приобретенного с нарушением требований к составу активов</t>
  </si>
  <si>
    <t>Оценочная стоимость (тыс. рублей)</t>
  </si>
  <si>
    <t>Доля в стоимости активов (процентов)</t>
  </si>
  <si>
    <t>Дата приобре-тения</t>
  </si>
  <si>
    <t>Дата отчуждения (предполагаемого отчуждения)</t>
  </si>
  <si>
    <t>2. Несоблюдение требований к структуре активов</t>
  </si>
  <si>
    <t>2.1. Несоблюдение ограничений, установленных в процентах  от стоимости активов</t>
  </si>
  <si>
    <t>Содержание ограничения</t>
  </si>
  <si>
    <t>Наименование активов, по которым выявлено нарушение или несоответствие</t>
  </si>
  <si>
    <t>Сумма денежных средств или стоимость иного имущества
(тыс. рублей)</t>
  </si>
  <si>
    <t>Факт.
доля в стоимости активов (процен-тов)</t>
  </si>
  <si>
    <t>Доля в стоимости активов в соответствии с инвестици-онной декларацией (процентов)</t>
  </si>
  <si>
    <t>Дата возникно-вения нарушения или несоответ-ствия</t>
  </si>
  <si>
    <t>Дата устранения нарушения или несоответ-ствия</t>
  </si>
  <si>
    <t>Генеральный директор ООО "УК ПРОМСВЯЗЬ"</t>
  </si>
  <si>
    <t>(должность)</t>
  </si>
  <si>
    <t>(подпись)</t>
  </si>
  <si>
    <t>(И.О. Фамилия)</t>
  </si>
  <si>
    <t>Е.Ю. Петрова</t>
  </si>
  <si>
    <t>Приложение 3</t>
  </si>
  <si>
    <t>Справка</t>
  </si>
  <si>
    <t>х</t>
  </si>
  <si>
    <t>Ценные бумаги, имеющие признаваемую котировку, всего</t>
  </si>
  <si>
    <t>ценные бумаги российских эмитентов, включенные в котировальные списки организаторов торговли на рынке ценных бумаг:</t>
  </si>
  <si>
    <t>включая</t>
  </si>
  <si>
    <t xml:space="preserve"> - государственные ценные бумаги Российской Федерации</t>
  </si>
  <si>
    <t xml:space="preserve"> - государственные ценные бумаги субъектов Российской Федерации</t>
  </si>
  <si>
    <t>- муниципальные ценные бумаги</t>
  </si>
  <si>
    <t>- облигации российских хозяйственных обществ</t>
  </si>
  <si>
    <t>- обыкновенные акции открытых акционерных обществ, за исключением акций акционерных  инвестиционных фондов</t>
  </si>
  <si>
    <t>- обыкновенные акции акционерных инвестиционных фондов</t>
  </si>
  <si>
    <t>- привилегированные акции открытых акционерных обществ</t>
  </si>
  <si>
    <t>- инвестиционные паи паевых инвестиционных фондов</t>
  </si>
  <si>
    <t>ценные бумаги российских эмитентов, не включенные в котировальные списки организаторов торговли на рынке ценных бумаг:</t>
  </si>
  <si>
    <t>- обыкновенные акции закрытых акционерных обществ</t>
  </si>
  <si>
    <t>Ценные бумаги иностранных эмитентов, всего</t>
  </si>
  <si>
    <t>- ценные бумаги иностранных государств</t>
  </si>
  <si>
    <t>- ценные бумаги международных финансовых организаций</t>
  </si>
  <si>
    <t>- облигации иностранных коммерческих организаций</t>
  </si>
  <si>
    <t>- акции иностранных акционерных обществ</t>
  </si>
  <si>
    <t>Итого активов: (строки 100 + 200 + 300 + 400 + 500 + 600 + 700 + 800 + 900 + 1000 + 1100 + 1200)</t>
  </si>
  <si>
    <t>ОТЧЕТ</t>
  </si>
  <si>
    <t>об изменении стоимости чистых активов паевого инвестиционного фонда</t>
  </si>
  <si>
    <t>(руб.)</t>
  </si>
  <si>
    <t>Причина изменения стоимости чистых активов</t>
  </si>
  <si>
    <t>Код строки</t>
  </si>
  <si>
    <t>Сумма</t>
  </si>
  <si>
    <t>Стоимость чистых активов на начало отчетного периода</t>
  </si>
  <si>
    <t>Размещение акций акционерного инвестиционного фонда (выдача инвестиционных паев паевого инвестиционного фонда)</t>
  </si>
  <si>
    <t>Выкуп или приобретение акций  акционерного инвестиционного фонда (погашение инвестиционных паев паевого инвестиционного фонда)</t>
  </si>
  <si>
    <t>Обмен инвестиционных паев данного инвестиционного фонда на инвестиционные паи других паевых инвестиционных фондов</t>
  </si>
  <si>
    <t>Обмен инвестиционных паев других паевых инвестиционных фондов на инвестиционные паи данного инвестиционного фонда</t>
  </si>
  <si>
    <t>Выплата дохода от доверительного управления закрытым паевым инвестиционным фондом</t>
  </si>
  <si>
    <t>Изменение стоимости чистых активов в результате операций с активами акционерного инвестиционного фонда (активами паевого инвестиционного фонда) и изменения стоимости активов фонда</t>
  </si>
  <si>
    <t>Стоимость чистых активов на конец отчетного периода: (строки 010 + 020 - 030 - 040 + 050 - 060 +(-) 070)</t>
  </si>
  <si>
    <t>СПРАВКА</t>
  </si>
  <si>
    <t>О СТОИМОСТИ ЧИСТЫХ АКТИВОВ</t>
  </si>
  <si>
    <t>ПАЕВОГО ИНВЕСТИЦИОННОГО ФОНДА</t>
  </si>
  <si>
    <t>Местоположение УК: 107076, Москва г, Стромынка ул, дом № 18, корпус 27  .</t>
  </si>
  <si>
    <t>Вид имущества</t>
  </si>
  <si>
    <t>Активы:</t>
  </si>
  <si>
    <t xml:space="preserve">Государственные ценные бумаги Российской Федерации </t>
  </si>
  <si>
    <t>Государственные ценные бумаги субъектов Российской Федерации</t>
  </si>
  <si>
    <t>Муниципальные ценные бумаги</t>
  </si>
  <si>
    <t>Облигации российских хозяйственных обществ (кроме облигаций с ипотечным покрытием)</t>
  </si>
  <si>
    <t>Акции российских акционерных обществ</t>
  </si>
  <si>
    <t xml:space="preserve">  - облигации с ипотечным покрытием</t>
  </si>
  <si>
    <t xml:space="preserve">  - ипотечные сертификаты участия</t>
  </si>
  <si>
    <t>Векселя, выданные российскими хозяйственными обществами</t>
  </si>
  <si>
    <t>Закладные</t>
  </si>
  <si>
    <t xml:space="preserve">Денежные требования по обеспеченным ипотекой обязательствам из кредитных договоров или договоров займа и права залогодержателя по договорам об ипотеке (за исключением удостоверенных закладными) </t>
  </si>
  <si>
    <t xml:space="preserve">  - объекты незавершенного строительства</t>
  </si>
  <si>
    <t xml:space="preserve">  - право аренды недвижимого имущества</t>
  </si>
  <si>
    <t>Имущественные права по обязательствам из договоров участия в долевом строительстве объектов недвижимого имущества</t>
  </si>
  <si>
    <t>Имущественные права по обязательствам из инвестиционных договоров</t>
  </si>
  <si>
    <t>Имущественные права по обязательствам из договоров, на основании которых осуществляется реконструкция объектов недвижимости, составляющих активы акционерного инв-го фонда или активы паевого инв-го фонда</t>
  </si>
  <si>
    <t>Проектно-сметная документация</t>
  </si>
  <si>
    <t>Иное имущество</t>
  </si>
  <si>
    <t xml:space="preserve">  - средства, находящиеся у профессиональных участников рынка ценных бумаг</t>
  </si>
  <si>
    <t xml:space="preserve">  - дебиторская задолженность по сделкам купли-продажи имущества</t>
  </si>
  <si>
    <t xml:space="preserve">  - прочая дебиторская задолженность</t>
  </si>
  <si>
    <t>Итого сумма активов: (строки 010 + 020 + 030 + 040 + 050 + 060 + 070 + 080 + 090 + 100 + 110 + 120 + 130 + 140 + 150 + 160 + 170 + 180 + 190 + 200 + 210 + 220 + 230 + 240 + 250 + 260)</t>
  </si>
  <si>
    <t>Обязательства:</t>
  </si>
  <si>
    <t>Резерв предстоящих расходов на выплату вознаграждения</t>
  </si>
  <si>
    <t>Итого сумма обязательств: (строки 300 + 310 + 320)</t>
  </si>
  <si>
    <t>Стоимость чистых активов: (строка 270 - строка 330)</t>
  </si>
  <si>
    <t>Количество размещенных акций акционерного инвестиционного фонда (количество выданных инвестиционных паев паевого инвестиционного фонда) - штук</t>
  </si>
  <si>
    <t>Стоимость чистых активов акционерного инвестиционного фонда в расчете на одну акцию (расчетная стоимость инвестиционного пая паевого инвестиционного фонда) (строка 400 / строка 500)</t>
  </si>
  <si>
    <t>Приложение 6</t>
  </si>
  <si>
    <t>На начало отчетного года</t>
  </si>
  <si>
    <t>На отчетную дату</t>
  </si>
  <si>
    <t>Количество размещенных акций акционерного инвестиционного фонда, по которым зарегистрированы отчеты об итогах выпуска (количество выданных инвестиционных паев паевого инвестиционного фонда), всего</t>
  </si>
  <si>
    <t>из них</t>
  </si>
  <si>
    <t>принадлежащих физическим лицам, место жительства (регистрации) которых находится в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</si>
  <si>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</si>
  <si>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принадлежащих физическим лицам, место жительства (регистрации) которых находится за пределами территории Российской Федерации</t>
  </si>
  <si>
    <t>принадлежащих юридическим лицам,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</si>
  <si>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находящихся у номинальных держателей</t>
  </si>
  <si>
    <t>Количество лицевых счетов в реестре акционеров акционерного инвестиционного фонда (реестре владельцев инвестиционных паев паевого инвестиционного фонда), всего</t>
  </si>
  <si>
    <t>лицевых счетов физических лиц, место жительства (регистрации) которых находится в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</si>
  <si>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в Российской Федерации</t>
  </si>
  <si>
    <t>лицевых счетов физических лиц, место жительства (регистрации) которых находится за пределами территории Российской Федерации</t>
  </si>
  <si>
    <t>лицевых счетов юридических лиц, место нахождения постоянно действующего исполнительного органа (юридического лица, которому переданы функции единоличного исполнительного органа) которых находится за пределами территории Российской Федерации</t>
  </si>
  <si>
    <t>лицевых счетов номинальных держателей</t>
  </si>
  <si>
    <t>Правила доверительного управления паевым инвестиционным фондом № 0335-76034355 зарегистрированы 23.03.2005 ФСФР</t>
  </si>
  <si>
    <t>Начальник отдела внутреннего учета</t>
  </si>
  <si>
    <t>___________________________  Петрова Е.Ю.</t>
  </si>
  <si>
    <t>Лицензия ФКЦБ России № 21-000-1-00096 от 20.12.2002.</t>
  </si>
  <si>
    <t>Лицензия ФКЦБ России № 21-000-1-00096 от 20.12.2002. Местоположение УК: 107076, Москва г, Стромынка ул, дом № 18, корпус 27  .</t>
  </si>
  <si>
    <t>1</t>
  </si>
  <si>
    <t>2</t>
  </si>
  <si>
    <t>3</t>
  </si>
  <si>
    <t>010</t>
  </si>
  <si>
    <t>020</t>
  </si>
  <si>
    <t>030</t>
  </si>
  <si>
    <t>040</t>
  </si>
  <si>
    <t>050</t>
  </si>
  <si>
    <t>060</t>
  </si>
  <si>
    <t>070</t>
  </si>
  <si>
    <t>080</t>
  </si>
  <si>
    <t>4</t>
  </si>
  <si>
    <t>100</t>
  </si>
  <si>
    <t>110</t>
  </si>
  <si>
    <t>120</t>
  </si>
  <si>
    <t>200</t>
  </si>
  <si>
    <t>210</t>
  </si>
  <si>
    <t>220</t>
  </si>
  <si>
    <t>Лицензия ФКЦБ России № 21-000-1-00096 от 20.12.2002. Место нахождения управляющей компании: 107076, Москва г, Стромынка ул, дом № 18, корпус 27  .</t>
  </si>
  <si>
    <t xml:space="preserve">ОАО "Промсвязьбанк" </t>
  </si>
  <si>
    <t>090</t>
  </si>
  <si>
    <t>130</t>
  </si>
  <si>
    <t>140</t>
  </si>
  <si>
    <t>________________________ Петрова Е.Ю.</t>
  </si>
  <si>
    <t>150</t>
  </si>
  <si>
    <t>160</t>
  </si>
  <si>
    <t>170</t>
  </si>
  <si>
    <t>171</t>
  </si>
  <si>
    <t>180</t>
  </si>
  <si>
    <t>190</t>
  </si>
  <si>
    <t>Уполномоченный представитель ЗАО "ПРСД"</t>
  </si>
  <si>
    <t xml:space="preserve">___________________________ </t>
  </si>
  <si>
    <t xml:space="preserve">  </t>
  </si>
  <si>
    <t>Вид активов</t>
  </si>
  <si>
    <t>Сумма денежных средств или стоимость иного имущества</t>
  </si>
  <si>
    <t>Доля от общей стоимости активов (процентов)</t>
  </si>
  <si>
    <t>Доля от общего количества размещенных (выданных) ценных бумаг (долей) (процентов)</t>
  </si>
  <si>
    <t>5</t>
  </si>
  <si>
    <t>Денежные средства на банковских счетах, всего</t>
  </si>
  <si>
    <t>Результат от продажи недвижимого имущества или передачи имущественных прав на недвижимое имущество (040 - 050)</t>
  </si>
  <si>
    <t>Результат от продажи иного имущества (070 - 080)</t>
  </si>
  <si>
    <t>141</t>
  </si>
  <si>
    <t>142</t>
  </si>
  <si>
    <t>143</t>
  </si>
  <si>
    <t>151</t>
  </si>
  <si>
    <t>152</t>
  </si>
  <si>
    <t>153</t>
  </si>
  <si>
    <t>154</t>
  </si>
  <si>
    <t>Прирост (+) или уменьшение (-) стоимости недвижимого имущества или имущественных прав на недвижимое имущество</t>
  </si>
  <si>
    <t>Вознаграждение и расходы, связанные с управлением акционерным инвестиционным фондом или доверительным управлением паевым инвестиционным фондом</t>
  </si>
  <si>
    <t>Уменьшение имущества, составляющего паевой инвестиционный фонд, в результате погашения или обмена инвестиционных паев</t>
  </si>
  <si>
    <t>Прирост (+) или уменьшение (-) стоимости ценных бумаг, имеющих признаваемую котировку, всего</t>
  </si>
  <si>
    <t>Прирост (+) или уменьшение (-) стоимости ценных бумаг, не имеющих признаваемой котировки, всего</t>
  </si>
  <si>
    <t>______________________  Рыбаков А.В.</t>
  </si>
  <si>
    <t>_______________________  Петрова Е.Ю.</t>
  </si>
  <si>
    <t>_______________________ Рыбаков А.В.</t>
  </si>
  <si>
    <t>А.В. Рыбаков</t>
  </si>
  <si>
    <t>___________________________  Рыбаков А.В.</t>
  </si>
  <si>
    <t>Открытый паевой инвестиционный фонд облигаций "ПРОМСВЯЗЬ-ОБЛИГАЦИИ"</t>
  </si>
  <si>
    <t>Открытый паевый инвестиционный фонд облигаций "ПРОМСВЯЗЬ-ОБЛИГАЦИИ"</t>
  </si>
  <si>
    <t xml:space="preserve">Открытый паевый инвестиционный фонд облигаций "ПРОМСВЯЗЬ-ОБЛИГАЦИЙ" </t>
  </si>
  <si>
    <t>Открытый  паевый инвестиционный фонд облигаций "ПРОМСВЯЗЬ-ОБЛИГАЦИИ"</t>
  </si>
  <si>
    <t>Денежные требования по обязательствам из кредитных договоров или договоров займа, по которым кредиты (займы) предоставлены для уплаты цены по договорам участия в долевом строительстве объектов недвиж. имущества и права залогодержателя по договорам залога имущественных прав по указ-м договорам</t>
  </si>
  <si>
    <t>Облигация корпоративная, ТКС Банк (ЗАО), рег. номер 4B020602673B, дата погашения: 14.07.2015</t>
  </si>
  <si>
    <t>Облигация государственная РФ, Облигации Россия, рег. номер 26207RMFS, дата погашения: 03.02.2027</t>
  </si>
  <si>
    <t>(выданных) ценных бумаг</t>
  </si>
  <si>
    <t>Факт.
доля от количества размещен-ных (выданных) ценных бумаг (процентов)</t>
  </si>
  <si>
    <t>Доля от количества размещенных (выданных) ценных бумаг в соответст-вии с инвес-тиционной декларацией (процентов)</t>
  </si>
  <si>
    <t>Облигация корпоративная, МОСКОВСКИЙ КРЕДИТНЫЙ БАНК, рег. номер 41101978B, дата погашения: 05.06.2018</t>
  </si>
  <si>
    <t>Облигация корпоративная, Восточный Экспресс Банк, БО-10 , рег. номер 40201460B, дата погашения: 09.08.2018</t>
  </si>
  <si>
    <t>2.2. Несоблюдение ограничений, установленных в процентах от количества размещенных</t>
  </si>
  <si>
    <t>Облигация корпоративная, Связной Банк, рег. номер 4B020101961B, дата погашения: 08.06.2018</t>
  </si>
  <si>
    <t>Облигация корпоративная, КБ "Ренессанс Кредит" ООО, рег. номер 4B020503354B, дата погашения: 30.07.2018</t>
  </si>
  <si>
    <t>32 032 978,53</t>
  </si>
  <si>
    <t>30 943,09</t>
  </si>
  <si>
    <t>2 234,38</t>
  </si>
  <si>
    <t>28 708,71</t>
  </si>
  <si>
    <t>4 511,70</t>
  </si>
  <si>
    <t>24 197,01</t>
  </si>
  <si>
    <t>4 487,85</t>
  </si>
  <si>
    <t>4 632,75</t>
  </si>
  <si>
    <t>4 854,20</t>
  </si>
  <si>
    <t>Облигация государственная РФ, Россия, рег. номер 26214RMFS, дата погашения: 27.05.2020</t>
  </si>
  <si>
    <t>1 714,87</t>
  </si>
  <si>
    <t>4 409,10</t>
  </si>
  <si>
    <t>1 958,60</t>
  </si>
  <si>
    <t>1 424,47</t>
  </si>
  <si>
    <t>32 502,04</t>
  </si>
  <si>
    <t>(Рублей)</t>
  </si>
  <si>
    <t>Денежные средства на счетах - всего, в том числе:</t>
  </si>
  <si>
    <t>Денежные средства во вкладах - всего, в том числе:</t>
  </si>
  <si>
    <t>Ипотечные ценные бумаги - всего, в том числе:</t>
  </si>
  <si>
    <t>Ценные бумаги иностранных эмитентов - всего, в том числе:</t>
  </si>
  <si>
    <t>Недвижимое имущество, находящееся на территории Российской Федерации -всего, в том числе:</t>
  </si>
  <si>
    <t>Недвижимое имущество, находящееся на территории иностранных государств -всего, в том числе:</t>
  </si>
  <si>
    <t>Имущественные права на недвиж. имущество, находящееся на территории Российской Федерации -всего, в том числе:</t>
  </si>
  <si>
    <t>Имущественные права на недвиж. имущество, находящееся на территории иностранных государств -всего, в том числе:</t>
  </si>
  <si>
    <t>Имущественные права по обязательствам из договоров, на основании которых осуществляется строительство (создание) объектов недвижимости на земельном участке, составляющем активы акционерного инвестиционного фонда или активы паевого инвестиционного фонда</t>
  </si>
  <si>
    <t>Дебиторская задолженность -всего, в том числе:</t>
  </si>
  <si>
    <t>- дебиторская задолженность по процентному (купонному) доходу по денежным средствам на счетах и  во вкладах, а также по ценным бумагам</t>
  </si>
  <si>
    <t>Резерв для возмещения предстоящих расходов, связанных с доверительным управлением открытым паевым инвестиционным фондом</t>
  </si>
  <si>
    <t>ОАО "ПРОМСВЯЗЬБАНК" расчетный счет: 40701810810120016113</t>
  </si>
  <si>
    <t>Доли в уставных капиталах российских обществ с ограниченной ответственностью</t>
  </si>
  <si>
    <t>Недвижимое имущество</t>
  </si>
  <si>
    <t>Имущественные права на недвижимое имущество</t>
  </si>
  <si>
    <t>Строящиеся и реконструируемые объекты недвижимого имущества</t>
  </si>
  <si>
    <t>Иные доходные вложения в материальные ценности</t>
  </si>
  <si>
    <t>Имущество, составляющее паевой инвестиционный фонд</t>
  </si>
  <si>
    <t>32 032,98</t>
  </si>
  <si>
    <t>Облигация государственная РФ, Россия, рег. номер 25081RMFS, дата погашения: 31.01.2018</t>
  </si>
  <si>
    <t>Превышение нормативного процентного значения, установленного для оценочной стоимости ценных бумаг одного эмитента , входящих в имущество фонда</t>
  </si>
  <si>
    <t>Облигация корпоративная, ВымпелКом-Инвест ООО, рег. номер 4-07-36281-R, дата погашения: 13.10.2015</t>
  </si>
  <si>
    <t xml:space="preserve">Превышение нормативного процентного значения, установленного для оценочной стоимости неликвидных ценных бумаг  </t>
  </si>
  <si>
    <t xml:space="preserve">Вымпелком-инвест (007) Рег. № 4-07-36281-R </t>
  </si>
  <si>
    <t>29.08.2014</t>
  </si>
  <si>
    <t>02.09.2014</t>
  </si>
  <si>
    <t>03.09.2014</t>
  </si>
  <si>
    <t>05.09.2014</t>
  </si>
  <si>
    <t>Облигация муниципальная, Новосибирск, рег. номер RU35006NSB1, дата погашения: 22.07.2020</t>
  </si>
  <si>
    <t>Облигация корпоративная, ОАО "Холдинговая компания "МЕТАЛЛОИНВЕСТ", рег. номер 4-06-25642-H, дата погашения: 10.03.2022</t>
  </si>
  <si>
    <t>Облигация корпоративная, ОАО "Россельхозбанк", рег. номер 40903349B, дата погашения: 14.11.2019</t>
  </si>
  <si>
    <t>Облигация муниципальная, Волгоград, рег. номер RU34006VGG1, дата погашения: 23.08.2017</t>
  </si>
  <si>
    <t>ОАО "Промсвязьбанк"</t>
  </si>
  <si>
    <t>Справка о несоблюдении требований к составу и структуре активов на 31.12.2014г.</t>
  </si>
  <si>
    <t>08.12.2014</t>
  </si>
  <si>
    <t>09.12.2014</t>
  </si>
  <si>
    <t>Вымпелком-инвест (007) Рег. № 4-07-36281-R, Адм. Волгограда (006) Рег. № RU34006VGG1</t>
  </si>
  <si>
    <t>о владельцах инвестиционных паев паевого инвестиционного фонда 31.12.2014г.</t>
  </si>
  <si>
    <t>Дата определения стоимости чистых активов 31.12.2014 (по состоянию на 20:00 МСК)</t>
  </si>
  <si>
    <t>Сумма (оценочная стоимость) на 31.12.2014 (указывается текущая дата составления справки)</t>
  </si>
  <si>
    <t>Сумма (оценочная стоимость) на 30.12.2014 (указывается предыдущая дата составления справки)</t>
  </si>
  <si>
    <t>10 979.26</t>
  </si>
  <si>
    <t>3 100 633.20</t>
  </si>
  <si>
    <t>822 426.00</t>
  </si>
  <si>
    <t>2 616 017.00</t>
  </si>
  <si>
    <t>192 401.47</t>
  </si>
  <si>
    <t>190 511.87</t>
  </si>
  <si>
    <t>25 929.77</t>
  </si>
  <si>
    <t>166 471.70</t>
  </si>
  <si>
    <t>164 582.10</t>
  </si>
  <si>
    <t>6 742 456.93</t>
  </si>
  <si>
    <t>6 740 567.33</t>
  </si>
  <si>
    <t>41 433.26</t>
  </si>
  <si>
    <t>2 012.83</t>
  </si>
  <si>
    <t>18 625.10</t>
  </si>
  <si>
    <t>43 446.09</t>
  </si>
  <si>
    <t>6 699 010.84</t>
  </si>
  <si>
    <t>6 721 942.23</t>
  </si>
  <si>
    <t>2 231.67</t>
  </si>
  <si>
    <t>2 231.22</t>
  </si>
  <si>
    <t>190 335,30</t>
  </si>
  <si>
    <t>24 434 411,03</t>
  </si>
  <si>
    <t>-1 089 891,96</t>
  </si>
  <si>
    <t>6 699 010,84</t>
  </si>
  <si>
    <t>на  31.12.2014г.</t>
  </si>
  <si>
    <t>о приросте (об уменьшении) стоимости имущества на 31.12.2014г.</t>
  </si>
  <si>
    <t>6 539,08</t>
  </si>
  <si>
    <t>Облигация государственная РФ, Россия, рег. номер 25079RMFS, дата погашения: 03.06.2015</t>
  </si>
  <si>
    <t>1 269,50</t>
  </si>
  <si>
    <t>6 742,46</t>
  </si>
  <si>
    <t>6 699,01</t>
  </si>
  <si>
    <t>составляющего паевой инвестиционный фонд на 31.12.2014г.</t>
  </si>
  <si>
    <t xml:space="preserve"> о стоимости активов на 31.12.2014г.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</si>
</sst>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0.0000"/>
    <numFmt numFmtId="166" formatCode="0.0"/>
    <numFmt numFmtId="167" formatCode="0.000"/>
    <numFmt numFmtId="168" formatCode="#,##0.00000"/>
    <numFmt numFmtId="169" formatCode="0.0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#,##0.00_ ;\-#,##0.00\ "/>
    <numFmt numFmtId="175" formatCode="#,##0.0_ ;\-#,##0.0\ "/>
    <numFmt numFmtId="176" formatCode="#,##0_ ;\-#,##0\ "/>
    <numFmt numFmtId="177" formatCode="#,##0.00&quot;р.&quot;"/>
    <numFmt numFmtId="178" formatCode="#,##0.000_ ;\-#,##0.000\ "/>
    <numFmt numFmtId="179" formatCode="#,##0.0000_ ;\-#,##0.0000\ "/>
    <numFmt numFmtId="180" formatCode="#,##0.00000_ ;\-#,##0.00000\ "/>
    <numFmt numFmtId="181" formatCode="#,##0.000000_ ;\-#,##0.000000\ "/>
    <numFmt numFmtId="182" formatCode="#,##0.000"/>
    <numFmt numFmtId="183" formatCode="#,##0.0000"/>
    <numFmt numFmtId="184" formatCode="#,##0.000000"/>
    <numFmt numFmtId="185" formatCode="#,##0.0"/>
    <numFmt numFmtId="186" formatCode="0.00;[Red]\-0.00"/>
    <numFmt numFmtId="187" formatCode="0;[Red]\-0"/>
    <numFmt numFmtId="188" formatCode="0.000000"/>
  </numFmts>
  <fonts count="50"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0"/>
      <name val="Helv"/>
      <family val="0"/>
    </font>
    <font>
      <b/>
      <u val="single"/>
      <sz val="9"/>
      <name val="Arial"/>
      <family val="2"/>
    </font>
    <font>
      <sz val="10"/>
      <name val="Arial"/>
      <family val="2"/>
    </font>
    <font>
      <i/>
      <sz val="7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7"/>
      <name val="Arial"/>
      <family val="2"/>
    </font>
    <font>
      <b/>
      <sz val="5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 horizontal="left"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9" fillId="32" borderId="0" applyNumberFormat="0" applyBorder="0" applyAlignment="0" applyProtection="0"/>
  </cellStyleXfs>
  <cellXfs count="255">
    <xf numFmtId="0" fontId="0" fillId="0" borderId="0" xfId="0" applyAlignment="1">
      <alignment horizontal="left"/>
    </xf>
    <xf numFmtId="0" fontId="0" fillId="0" borderId="0" xfId="0" applyNumberFormat="1" applyAlignment="1">
      <alignment horizontal="center" vertical="top"/>
    </xf>
    <xf numFmtId="0" fontId="1" fillId="0" borderId="0" xfId="0" applyNumberFormat="1" applyFont="1" applyAlignment="1">
      <alignment horizontal="centerContinuous" vertical="top"/>
    </xf>
    <xf numFmtId="0" fontId="1" fillId="0" borderId="0" xfId="0" applyNumberFormat="1" applyFont="1" applyAlignment="1">
      <alignment horizontal="centerContinuous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Continuous" vertical="center"/>
    </xf>
    <xf numFmtId="0" fontId="2" fillId="0" borderId="0" xfId="0" applyNumberFormat="1" applyFont="1" applyAlignment="1">
      <alignment horizontal="centerContinuous" vertical="center"/>
    </xf>
    <xf numFmtId="0" fontId="3" fillId="0" borderId="0" xfId="0" applyNumberFormat="1" applyFont="1" applyAlignment="1">
      <alignment horizontal="centerContinuous"/>
    </xf>
    <xf numFmtId="0" fontId="0" fillId="0" borderId="0" xfId="0" applyNumberFormat="1" applyAlignment="1">
      <alignment horizontal="centerContinuous" vertical="center" wrapText="1"/>
    </xf>
    <xf numFmtId="0" fontId="4" fillId="0" borderId="0" xfId="0" applyNumberFormat="1" applyFont="1" applyAlignment="1">
      <alignment horizontal="centerContinuous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NumberFormat="1" applyAlignment="1">
      <alignment horizontal="right"/>
    </xf>
    <xf numFmtId="0" fontId="0" fillId="0" borderId="10" xfId="0" applyNumberFormat="1" applyFont="1" applyBorder="1" applyAlignment="1">
      <alignment horizontal="center" vertical="center" wrapText="1"/>
    </xf>
    <xf numFmtId="1" fontId="0" fillId="0" borderId="1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top"/>
    </xf>
    <xf numFmtId="0" fontId="7" fillId="0" borderId="0" xfId="57" applyFont="1">
      <alignment/>
      <protection/>
    </xf>
    <xf numFmtId="0" fontId="7" fillId="0" borderId="0" xfId="57" applyFont="1" applyAlignment="1">
      <alignment/>
      <protection/>
    </xf>
    <xf numFmtId="0" fontId="7" fillId="0" borderId="0" xfId="57" applyFont="1" applyAlignment="1">
      <alignment wrapText="1"/>
      <protection/>
    </xf>
    <xf numFmtId="0" fontId="5" fillId="0" borderId="0" xfId="0" applyNumberFormat="1" applyFont="1" applyAlignment="1">
      <alignment horizontal="left" vertical="center" wrapText="1"/>
    </xf>
    <xf numFmtId="0" fontId="0" fillId="0" borderId="0" xfId="0" applyNumberFormat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left" wrapText="1"/>
    </xf>
    <xf numFmtId="1" fontId="10" fillId="0" borderId="11" xfId="0" applyNumberFormat="1" applyFont="1" applyBorder="1" applyAlignment="1">
      <alignment horizontal="center" vertical="top"/>
    </xf>
    <xf numFmtId="168" fontId="10" fillId="0" borderId="10" xfId="0" applyNumberFormat="1" applyFont="1" applyBorder="1" applyAlignment="1">
      <alignment horizontal="right" vertical="top"/>
    </xf>
    <xf numFmtId="0" fontId="10" fillId="0" borderId="10" xfId="0" applyNumberFormat="1" applyFont="1" applyBorder="1" applyAlignment="1">
      <alignment horizontal="center" vertical="top"/>
    </xf>
    <xf numFmtId="0" fontId="10" fillId="0" borderId="10" xfId="0" applyNumberFormat="1" applyFont="1" applyBorder="1" applyAlignment="1">
      <alignment horizontal="right" vertical="top"/>
    </xf>
    <xf numFmtId="1" fontId="10" fillId="0" borderId="10" xfId="0" applyNumberFormat="1" applyFont="1" applyBorder="1" applyAlignment="1">
      <alignment horizontal="center" vertical="top"/>
    </xf>
    <xf numFmtId="1" fontId="10" fillId="0" borderId="10" xfId="0" applyNumberFormat="1" applyFont="1" applyBorder="1" applyAlignment="1">
      <alignment horizontal="right" vertical="top"/>
    </xf>
    <xf numFmtId="0" fontId="0" fillId="0" borderId="0" xfId="0" applyFont="1" applyAlignment="1">
      <alignment/>
    </xf>
    <xf numFmtId="0" fontId="1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 vertical="top"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Continuous"/>
    </xf>
    <xf numFmtId="0" fontId="9" fillId="0" borderId="0" xfId="0" applyFont="1" applyAlignment="1">
      <alignment horizontal="centerContinuous" vertical="top"/>
    </xf>
    <xf numFmtId="0" fontId="3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5" fillId="0" borderId="0" xfId="0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Continuous" vertic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Continuous" vertical="center" wrapText="1"/>
    </xf>
    <xf numFmtId="0" fontId="0" fillId="0" borderId="0" xfId="0" applyFont="1" applyAlignment="1">
      <alignment horizontal="centerContinuous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/>
    </xf>
    <xf numFmtId="174" fontId="0" fillId="0" borderId="0" xfId="0" applyNumberFormat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top" wrapText="1"/>
    </xf>
    <xf numFmtId="49" fontId="10" fillId="33" borderId="10" xfId="0" applyNumberFormat="1" applyFont="1" applyFill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NumberFormat="1" applyFont="1" applyAlignment="1">
      <alignment horizontal="center" vertical="top"/>
    </xf>
    <xf numFmtId="2" fontId="0" fillId="0" borderId="0" xfId="0" applyNumberFormat="1" applyAlignment="1">
      <alignment horizontal="left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NumberFormat="1" applyFont="1" applyAlignment="1">
      <alignment horizontal="center" vertical="top"/>
    </xf>
    <xf numFmtId="4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 vertical="center"/>
    </xf>
    <xf numFmtId="4" fontId="2" fillId="0" borderId="0" xfId="0" applyNumberFormat="1" applyFont="1" applyAlignment="1">
      <alignment horizontal="centerContinuous" vertical="center"/>
    </xf>
    <xf numFmtId="4" fontId="2" fillId="0" borderId="0" xfId="0" applyNumberFormat="1" applyFont="1" applyAlignment="1">
      <alignment horizontal="centerContinuous"/>
    </xf>
    <xf numFmtId="4" fontId="0" fillId="0" borderId="0" xfId="0" applyNumberFormat="1" applyFont="1" applyAlignment="1">
      <alignment horizontal="centerContinuous" vertical="center" wrapText="1"/>
    </xf>
    <xf numFmtId="4" fontId="5" fillId="0" borderId="0" xfId="0" applyNumberFormat="1" applyFont="1" applyAlignment="1">
      <alignment horizontal="right"/>
    </xf>
    <xf numFmtId="4" fontId="10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0" borderId="0" xfId="0" applyNumberFormat="1" applyFont="1" applyAlignment="1">
      <alignment horizontal="centerContinuous"/>
    </xf>
    <xf numFmtId="4" fontId="2" fillId="0" borderId="0" xfId="0" applyNumberFormat="1" applyFont="1" applyAlignment="1">
      <alignment horizontal="center" vertical="center"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 horizontal="center" vertical="center"/>
    </xf>
    <xf numFmtId="4" fontId="0" fillId="0" borderId="0" xfId="0" applyNumberFormat="1" applyFont="1" applyAlignment="1">
      <alignment horizontal="centerContinuous" vertical="center"/>
    </xf>
    <xf numFmtId="4" fontId="9" fillId="0" borderId="0" xfId="0" applyNumberFormat="1" applyFont="1" applyAlignment="1">
      <alignment horizontal="centerContinuous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horizontal="center" vertical="center"/>
    </xf>
    <xf numFmtId="0" fontId="0" fillId="0" borderId="0" xfId="54" applyAlignment="1">
      <alignment/>
      <protection/>
    </xf>
    <xf numFmtId="4" fontId="2" fillId="33" borderId="0" xfId="0" applyNumberFormat="1" applyFont="1" applyFill="1" applyBorder="1" applyAlignment="1">
      <alignment horizontal="right" vertical="top" wrapText="1"/>
    </xf>
    <xf numFmtId="0" fontId="0" fillId="0" borderId="11" xfId="54" applyBorder="1" applyAlignment="1">
      <alignment vertical="top"/>
      <protection/>
    </xf>
    <xf numFmtId="0" fontId="0" fillId="0" borderId="11" xfId="54" applyBorder="1" applyAlignment="1">
      <alignment horizontal="center" vertical="top"/>
      <protection/>
    </xf>
    <xf numFmtId="0" fontId="0" fillId="0" borderId="10" xfId="54" applyBorder="1" applyAlignment="1">
      <alignment wrapText="1"/>
      <protection/>
    </xf>
    <xf numFmtId="0" fontId="0" fillId="0" borderId="10" xfId="54" applyBorder="1" applyAlignment="1">
      <alignment horizontal="center" vertical="top"/>
      <protection/>
    </xf>
    <xf numFmtId="0" fontId="4" fillId="0" borderId="10" xfId="54" applyFont="1" applyBorder="1" applyAlignment="1">
      <alignment wrapText="1"/>
      <protection/>
    </xf>
    <xf numFmtId="0" fontId="11" fillId="0" borderId="10" xfId="52" applyFont="1" applyBorder="1" applyAlignment="1">
      <alignment wrapText="1"/>
      <protection/>
    </xf>
    <xf numFmtId="0" fontId="11" fillId="0" borderId="0" xfId="52" applyFont="1" applyBorder="1" applyAlignment="1">
      <alignment wrapText="1"/>
      <protection/>
    </xf>
    <xf numFmtId="0" fontId="0" fillId="0" borderId="0" xfId="0" applyBorder="1" applyAlignment="1">
      <alignment horizontal="left"/>
    </xf>
    <xf numFmtId="0" fontId="7" fillId="0" borderId="0" xfId="57" applyFont="1" applyBorder="1">
      <alignment/>
      <protection/>
    </xf>
    <xf numFmtId="0" fontId="7" fillId="0" borderId="0" xfId="57" applyFont="1" applyBorder="1" applyAlignment="1">
      <alignment horizontal="left" wrapText="1"/>
      <protection/>
    </xf>
    <xf numFmtId="0" fontId="7" fillId="0" borderId="0" xfId="57" applyFont="1" applyBorder="1" applyAlignment="1">
      <alignment horizontal="center"/>
      <protection/>
    </xf>
    <xf numFmtId="49" fontId="7" fillId="0" borderId="0" xfId="57" applyNumberFormat="1" applyFont="1" applyBorder="1" applyAlignment="1">
      <alignment horizontal="center"/>
      <protection/>
    </xf>
    <xf numFmtId="0" fontId="7" fillId="0" borderId="0" xfId="57" applyFont="1" applyBorder="1" applyAlignment="1">
      <alignment horizontal="left"/>
      <protection/>
    </xf>
    <xf numFmtId="4" fontId="0" fillId="33" borderId="0" xfId="0" applyNumberFormat="1" applyFill="1" applyBorder="1" applyAlignment="1">
      <alignment horizontal="right" vertical="top" wrapText="1"/>
    </xf>
    <xf numFmtId="186" fontId="2" fillId="0" borderId="0" xfId="56" applyNumberFormat="1" applyFont="1" applyBorder="1" applyAlignment="1">
      <alignment horizontal="right" vertical="top" wrapText="1"/>
      <protection/>
    </xf>
    <xf numFmtId="4" fontId="10" fillId="0" borderId="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/>
    </xf>
    <xf numFmtId="0" fontId="13" fillId="0" borderId="0" xfId="57" applyFont="1">
      <alignment/>
      <protection/>
    </xf>
    <xf numFmtId="0" fontId="14" fillId="0" borderId="0" xfId="57" applyFont="1">
      <alignment/>
      <protection/>
    </xf>
    <xf numFmtId="4" fontId="2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NumberFormat="1" applyFont="1" applyAlignment="1">
      <alignment horizontal="centerContinuous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0" fillId="0" borderId="0" xfId="59">
      <alignment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1" xfId="59" applyNumberFormat="1" applyFont="1" applyBorder="1" applyAlignment="1">
      <alignment horizontal="right" vertical="center"/>
      <protection/>
    </xf>
    <xf numFmtId="0" fontId="0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right" vertical="center"/>
      <protection/>
    </xf>
    <xf numFmtId="0" fontId="4" fillId="0" borderId="10" xfId="59" applyNumberFormat="1" applyFont="1" applyBorder="1" applyAlignment="1">
      <alignment horizontal="right" vertical="center"/>
      <protection/>
    </xf>
    <xf numFmtId="0" fontId="4" fillId="0" borderId="11" xfId="59" applyNumberFormat="1" applyFont="1" applyBorder="1" applyAlignment="1">
      <alignment horizontal="right" vertical="center"/>
      <protection/>
    </xf>
    <xf numFmtId="168" fontId="0" fillId="0" borderId="10" xfId="59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top"/>
      <protection/>
    </xf>
    <xf numFmtId="1" fontId="0" fillId="0" borderId="11" xfId="58" applyNumberFormat="1" applyFont="1" applyBorder="1" applyAlignment="1">
      <alignment horizontal="center" vertical="top"/>
      <protection/>
    </xf>
    <xf numFmtId="2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vertical="center" indent="1"/>
      <protection/>
    </xf>
    <xf numFmtId="0" fontId="0" fillId="0" borderId="12" xfId="58" applyFont="1" applyBorder="1" applyAlignment="1">
      <alignment horizontal="left"/>
      <protection/>
    </xf>
    <xf numFmtId="0" fontId="0" fillId="0" borderId="12" xfId="58" applyNumberFormat="1" applyFont="1" applyBorder="1" applyAlignment="1">
      <alignment horizontal="center" vertical="top"/>
      <protection/>
    </xf>
    <xf numFmtId="0" fontId="0" fillId="0" borderId="10" xfId="58" applyFont="1" applyBorder="1" applyAlignment="1">
      <alignment horizontal="left"/>
      <protection/>
    </xf>
    <xf numFmtId="1" fontId="0" fillId="0" borderId="10" xfId="58" applyNumberFormat="1" applyFont="1" applyBorder="1" applyAlignment="1">
      <alignment horizontal="center" vertical="top"/>
      <protection/>
    </xf>
    <xf numFmtId="2" fontId="0" fillId="0" borderId="10" xfId="58" applyNumberFormat="1" applyFont="1" applyBorder="1" applyAlignment="1">
      <alignment horizontal="right" vertical="center"/>
      <protection/>
    </xf>
    <xf numFmtId="0" fontId="17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center" vertical="top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right" vertical="center"/>
      <protection/>
    </xf>
    <xf numFmtId="0" fontId="0" fillId="0" borderId="11" xfId="58" applyNumberFormat="1" applyFont="1" applyBorder="1" applyAlignment="1">
      <alignment horizontal="left" wrapText="1"/>
      <protection/>
    </xf>
    <xf numFmtId="4" fontId="0" fillId="0" borderId="11" xfId="58" applyNumberFormat="1" applyFont="1" applyBorder="1" applyAlignment="1">
      <alignment horizontal="right" vertical="center"/>
      <protection/>
    </xf>
    <xf numFmtId="0" fontId="0" fillId="0" borderId="12" xfId="58" applyNumberFormat="1" applyFont="1" applyBorder="1" applyAlignment="1">
      <alignment horizontal="left" wrapText="1"/>
      <protection/>
    </xf>
    <xf numFmtId="0" fontId="0" fillId="0" borderId="11" xfId="58" applyNumberFormat="1" applyFont="1" applyBorder="1" applyAlignment="1">
      <alignment horizontal="left" wrapText="1" indent="1"/>
      <protection/>
    </xf>
    <xf numFmtId="0" fontId="0" fillId="0" borderId="12" xfId="58" applyFont="1" applyBorder="1" applyAlignment="1">
      <alignment horizontal="left" indent="1"/>
      <protection/>
    </xf>
    <xf numFmtId="0" fontId="0" fillId="0" borderId="13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wrapText="1" indent="2"/>
      <protection/>
    </xf>
    <xf numFmtId="0" fontId="17" fillId="0" borderId="10" xfId="58" applyNumberFormat="1" applyFont="1" applyBorder="1" applyAlignment="1">
      <alignment horizontal="left" wrapText="1" indent="3"/>
      <protection/>
    </xf>
    <xf numFmtId="0" fontId="0" fillId="0" borderId="10" xfId="58" applyNumberFormat="1" applyFont="1" applyBorder="1" applyAlignment="1">
      <alignment horizontal="left" wrapText="1" indent="1"/>
      <protection/>
    </xf>
    <xf numFmtId="0" fontId="0" fillId="0" borderId="10" xfId="58" applyNumberFormat="1" applyFont="1" applyBorder="1" applyAlignment="1">
      <alignment horizontal="left" wrapText="1"/>
      <protection/>
    </xf>
    <xf numFmtId="0" fontId="0" fillId="0" borderId="10" xfId="58" applyNumberFormat="1" applyFont="1" applyBorder="1" applyAlignment="1">
      <alignment horizontal="right" vertical="center"/>
      <protection/>
    </xf>
    <xf numFmtId="0" fontId="0" fillId="0" borderId="10" xfId="58" applyNumberFormat="1" applyFont="1" applyBorder="1" applyAlignment="1">
      <alignment horizontal="left" vertical="center" indent="1"/>
      <protection/>
    </xf>
    <xf numFmtId="0" fontId="4" fillId="0" borderId="10" xfId="58" applyNumberFormat="1" applyFont="1" applyBorder="1" applyAlignment="1">
      <alignment horizontal="left" wrapText="1"/>
      <protection/>
    </xf>
    <xf numFmtId="1" fontId="4" fillId="0" borderId="10" xfId="58" applyNumberFormat="1" applyFont="1" applyBorder="1" applyAlignment="1">
      <alignment horizontal="center" vertical="top"/>
      <protection/>
    </xf>
    <xf numFmtId="4" fontId="4" fillId="0" borderId="10" xfId="58" applyNumberFormat="1" applyFont="1" applyBorder="1" applyAlignment="1">
      <alignment horizontal="right" vertical="center"/>
      <protection/>
    </xf>
    <xf numFmtId="2" fontId="4" fillId="0" borderId="10" xfId="58" applyNumberFormat="1" applyFont="1" applyBorder="1" applyAlignment="1">
      <alignment horizontal="right" vertical="center"/>
      <protection/>
    </xf>
    <xf numFmtId="0" fontId="0" fillId="0" borderId="11" xfId="55" applyNumberFormat="1" applyFont="1" applyBorder="1" applyAlignment="1">
      <alignment horizontal="right" vertical="top"/>
      <protection/>
    </xf>
    <xf numFmtId="0" fontId="4" fillId="0" borderId="10" xfId="55" applyNumberFormat="1" applyFont="1" applyBorder="1" applyAlignment="1">
      <alignment horizontal="right" vertical="top"/>
      <protection/>
    </xf>
    <xf numFmtId="0" fontId="5" fillId="0" borderId="10" xfId="53" applyNumberFormat="1" applyFont="1" applyBorder="1" applyAlignment="1">
      <alignment horizontal="left" wrapText="1"/>
      <protection/>
    </xf>
    <xf numFmtId="0" fontId="0" fillId="0" borderId="10" xfId="53" applyNumberFormat="1" applyFont="1" applyBorder="1" applyAlignment="1">
      <alignment horizontal="center" vertical="top"/>
      <protection/>
    </xf>
    <xf numFmtId="0" fontId="0" fillId="0" borderId="10" xfId="53" applyFont="1" applyBorder="1" applyAlignment="1">
      <alignment horizontal="left"/>
      <protection/>
    </xf>
    <xf numFmtId="0" fontId="5" fillId="0" borderId="11" xfId="53" applyNumberFormat="1" applyFont="1" applyBorder="1" applyAlignment="1">
      <alignment horizontal="left" vertical="top"/>
      <protection/>
    </xf>
    <xf numFmtId="164" fontId="6" fillId="0" borderId="11" xfId="53" applyNumberFormat="1" applyFont="1" applyBorder="1" applyAlignment="1">
      <alignment horizontal="center" vertical="top"/>
      <protection/>
    </xf>
    <xf numFmtId="2" fontId="5" fillId="0" borderId="11" xfId="53" applyNumberFormat="1" applyFont="1" applyBorder="1" applyAlignment="1">
      <alignment horizontal="right" vertical="center"/>
      <protection/>
    </xf>
    <xf numFmtId="0" fontId="5" fillId="0" borderId="12" xfId="53" applyFont="1" applyBorder="1" applyAlignment="1">
      <alignment horizontal="left"/>
      <protection/>
    </xf>
    <xf numFmtId="0" fontId="6" fillId="0" borderId="12" xfId="53" applyNumberFormat="1" applyFont="1" applyBorder="1" applyAlignment="1">
      <alignment horizontal="center" vertical="top"/>
      <protection/>
    </xf>
    <xf numFmtId="0" fontId="5" fillId="0" borderId="12" xfId="53" applyNumberFormat="1" applyFont="1" applyBorder="1" applyAlignment="1">
      <alignment horizontal="right" vertical="center"/>
      <protection/>
    </xf>
    <xf numFmtId="0" fontId="5" fillId="0" borderId="10" xfId="53" applyFont="1" applyBorder="1" applyAlignment="1">
      <alignment horizontal="left"/>
      <protection/>
    </xf>
    <xf numFmtId="164" fontId="6" fillId="0" borderId="10" xfId="53" applyNumberFormat="1" applyFont="1" applyBorder="1" applyAlignment="1">
      <alignment horizontal="center" vertical="top"/>
      <protection/>
    </xf>
    <xf numFmtId="2" fontId="5" fillId="0" borderId="10" xfId="53" applyNumberFormat="1" applyFont="1" applyBorder="1" applyAlignment="1">
      <alignment horizontal="right" vertical="center"/>
      <protection/>
    </xf>
    <xf numFmtId="0" fontId="5" fillId="0" borderId="10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right" vertical="center"/>
      <protection/>
    </xf>
    <xf numFmtId="0" fontId="5" fillId="0" borderId="11" xfId="53" applyNumberFormat="1" applyFont="1" applyBorder="1" applyAlignment="1">
      <alignment horizontal="left" wrapText="1"/>
      <protection/>
    </xf>
    <xf numFmtId="0" fontId="5" fillId="0" borderId="12" xfId="53" applyNumberFormat="1" applyFont="1" applyBorder="1" applyAlignment="1">
      <alignment horizontal="left" wrapText="1"/>
      <protection/>
    </xf>
    <xf numFmtId="0" fontId="5" fillId="0" borderId="10" xfId="53" applyNumberFormat="1" applyFont="1" applyBorder="1" applyAlignment="1">
      <alignment horizontal="left" wrapText="1" indent="2"/>
      <protection/>
    </xf>
    <xf numFmtId="0" fontId="6" fillId="0" borderId="10" xfId="53" applyNumberFormat="1" applyFont="1" applyBorder="1" applyAlignment="1">
      <alignment horizontal="center" vertical="top"/>
      <protection/>
    </xf>
    <xf numFmtId="0" fontId="11" fillId="0" borderId="10" xfId="53" applyNumberFormat="1" applyFont="1" applyBorder="1" applyAlignment="1">
      <alignment horizontal="left" wrapText="1" indent="2"/>
      <protection/>
    </xf>
    <xf numFmtId="0" fontId="5" fillId="0" borderId="10" xfId="53" applyNumberFormat="1" applyFont="1" applyBorder="1" applyAlignment="1">
      <alignment horizontal="left" wrapText="1" indent="1"/>
      <protection/>
    </xf>
    <xf numFmtId="0" fontId="15" fillId="0" borderId="10" xfId="53" applyNumberFormat="1" applyFont="1" applyBorder="1" applyAlignment="1">
      <alignment horizontal="left" wrapText="1"/>
      <protection/>
    </xf>
    <xf numFmtId="1" fontId="6" fillId="0" borderId="10" xfId="53" applyNumberFormat="1" applyFont="1" applyBorder="1" applyAlignment="1">
      <alignment horizontal="center" vertical="top"/>
      <protection/>
    </xf>
    <xf numFmtId="0" fontId="15" fillId="0" borderId="11" xfId="53" applyNumberFormat="1" applyFont="1" applyBorder="1" applyAlignment="1">
      <alignment horizontal="right" vertical="center"/>
      <protection/>
    </xf>
    <xf numFmtId="0" fontId="15" fillId="0" borderId="10" xfId="53" applyNumberFormat="1" applyFont="1" applyBorder="1" applyAlignment="1">
      <alignment horizontal="right" vertical="center"/>
      <protection/>
    </xf>
    <xf numFmtId="0" fontId="4" fillId="0" borderId="10" xfId="58" applyNumberFormat="1" applyFont="1" applyBorder="1" applyAlignment="1">
      <alignment horizontal="left" vertical="center" indent="1"/>
      <protection/>
    </xf>
    <xf numFmtId="0" fontId="5" fillId="0" borderId="0" xfId="59" applyNumberFormat="1" applyFont="1" applyAlignment="1">
      <alignment horizontal="center"/>
      <protection/>
    </xf>
    <xf numFmtId="174" fontId="10" fillId="0" borderId="10" xfId="0" applyNumberFormat="1" applyFont="1" applyBorder="1" applyAlignment="1">
      <alignment horizontal="right" vertical="center"/>
    </xf>
    <xf numFmtId="0" fontId="0" fillId="0" borderId="10" xfId="59" applyNumberFormat="1" applyFont="1" applyBorder="1" applyAlignment="1">
      <alignment horizontal="left" wrapText="1"/>
      <protection/>
    </xf>
    <xf numFmtId="1" fontId="5" fillId="0" borderId="10" xfId="59" applyNumberFormat="1" applyFont="1" applyBorder="1" applyAlignment="1">
      <alignment horizontal="center" vertical="top"/>
      <protection/>
    </xf>
    <xf numFmtId="164" fontId="5" fillId="0" borderId="10" xfId="59" applyNumberFormat="1" applyFont="1" applyBorder="1" applyAlignment="1">
      <alignment horizontal="center" vertical="top"/>
      <protection/>
    </xf>
    <xf numFmtId="0" fontId="4" fillId="0" borderId="11" xfId="59" applyNumberFormat="1" applyFont="1" applyBorder="1" applyAlignment="1">
      <alignment horizontal="center" vertical="center" wrapText="1"/>
      <protection/>
    </xf>
    <xf numFmtId="0" fontId="0" fillId="0" borderId="11" xfId="59" applyNumberFormat="1" applyFont="1" applyBorder="1" applyAlignment="1">
      <alignment horizontal="left" vertical="top"/>
      <protection/>
    </xf>
    <xf numFmtId="164" fontId="5" fillId="0" borderId="11" xfId="59" applyNumberFormat="1" applyFont="1" applyBorder="1" applyAlignment="1">
      <alignment horizontal="center" vertical="top"/>
      <protection/>
    </xf>
    <xf numFmtId="0" fontId="0" fillId="0" borderId="10" xfId="59" applyFont="1" applyBorder="1" applyAlignment="1">
      <alignment horizontal="left"/>
      <protection/>
    </xf>
    <xf numFmtId="0" fontId="5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0" fontId="15" fillId="0" borderId="0" xfId="59" applyNumberFormat="1" applyFont="1" applyAlignment="1">
      <alignment horizontal="center"/>
      <protection/>
    </xf>
    <xf numFmtId="0" fontId="4" fillId="0" borderId="11" xfId="59" applyNumberFormat="1" applyFont="1" applyBorder="1" applyAlignment="1">
      <alignment horizontal="center" vertical="center"/>
      <protection/>
    </xf>
    <xf numFmtId="1" fontId="16" fillId="0" borderId="10" xfId="59" applyNumberFormat="1" applyFont="1" applyBorder="1" applyAlignment="1">
      <alignment horizontal="center" vertical="center"/>
      <protection/>
    </xf>
    <xf numFmtId="0" fontId="4" fillId="0" borderId="10" xfId="59" applyFont="1" applyBorder="1" applyAlignment="1">
      <alignment horizontal="left"/>
      <protection/>
    </xf>
    <xf numFmtId="0" fontId="0" fillId="0" borderId="10" xfId="59" applyNumberFormat="1" applyFont="1" applyBorder="1" applyAlignment="1">
      <alignment horizontal="center" vertical="top"/>
      <protection/>
    </xf>
    <xf numFmtId="0" fontId="0" fillId="0" borderId="11" xfId="59" applyNumberFormat="1" applyFont="1" applyBorder="1" applyAlignment="1">
      <alignment horizontal="left" wrapText="1"/>
      <protection/>
    </xf>
    <xf numFmtId="1" fontId="5" fillId="0" borderId="11" xfId="59" applyNumberFormat="1" applyFont="1" applyBorder="1" applyAlignment="1">
      <alignment horizontal="center" vertical="top"/>
      <protection/>
    </xf>
    <xf numFmtId="0" fontId="4" fillId="0" borderId="10" xfId="59" applyNumberFormat="1" applyFont="1" applyBorder="1" applyAlignment="1">
      <alignment horizontal="left" wrapText="1"/>
      <protection/>
    </xf>
    <xf numFmtId="0" fontId="5" fillId="0" borderId="10" xfId="59" applyNumberFormat="1" applyFont="1" applyBorder="1" applyAlignment="1">
      <alignment horizontal="center" vertical="top"/>
      <protection/>
    </xf>
    <xf numFmtId="0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 wrapText="1"/>
    </xf>
    <xf numFmtId="0" fontId="5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7" fillId="0" borderId="14" xfId="57" applyFont="1" applyBorder="1" applyAlignment="1">
      <alignment horizontal="center" wrapText="1"/>
      <protection/>
    </xf>
    <xf numFmtId="0" fontId="7" fillId="0" borderId="15" xfId="57" applyFont="1" applyBorder="1" applyAlignment="1">
      <alignment horizontal="center" wrapText="1"/>
      <protection/>
    </xf>
    <xf numFmtId="0" fontId="7" fillId="0" borderId="16" xfId="57" applyFont="1" applyBorder="1" applyAlignment="1">
      <alignment horizontal="center" wrapText="1"/>
      <protection/>
    </xf>
    <xf numFmtId="0" fontId="7" fillId="0" borderId="14" xfId="57" applyFont="1" applyBorder="1" applyAlignment="1">
      <alignment horizontal="left" wrapText="1"/>
      <protection/>
    </xf>
    <xf numFmtId="0" fontId="7" fillId="0" borderId="15" xfId="57" applyFont="1" applyBorder="1" applyAlignment="1">
      <alignment horizontal="left" wrapText="1"/>
      <protection/>
    </xf>
    <xf numFmtId="0" fontId="7" fillId="0" borderId="16" xfId="57" applyFont="1" applyBorder="1" applyAlignment="1">
      <alignment horizontal="left" wrapText="1"/>
      <protection/>
    </xf>
    <xf numFmtId="4" fontId="13" fillId="0" borderId="14" xfId="57" applyNumberFormat="1" applyFont="1" applyBorder="1" applyAlignment="1">
      <alignment horizontal="center"/>
      <protection/>
    </xf>
    <xf numFmtId="4" fontId="13" fillId="0" borderId="15" xfId="57" applyNumberFormat="1" applyFont="1" applyBorder="1" applyAlignment="1">
      <alignment horizontal="center"/>
      <protection/>
    </xf>
    <xf numFmtId="4" fontId="13" fillId="0" borderId="16" xfId="57" applyNumberFormat="1" applyFont="1" applyBorder="1" applyAlignment="1">
      <alignment horizontal="center"/>
      <protection/>
    </xf>
    <xf numFmtId="10" fontId="13" fillId="0" borderId="14" xfId="57" applyNumberFormat="1" applyFont="1" applyBorder="1" applyAlignment="1">
      <alignment horizontal="center"/>
      <protection/>
    </xf>
    <xf numFmtId="0" fontId="13" fillId="0" borderId="15" xfId="57" applyFont="1" applyBorder="1" applyAlignment="1">
      <alignment horizontal="center"/>
      <protection/>
    </xf>
    <xf numFmtId="0" fontId="13" fillId="0" borderId="16" xfId="57" applyFont="1" applyBorder="1" applyAlignment="1">
      <alignment horizontal="center"/>
      <protection/>
    </xf>
    <xf numFmtId="10" fontId="13" fillId="0" borderId="15" xfId="57" applyNumberFormat="1" applyFont="1" applyBorder="1" applyAlignment="1">
      <alignment horizontal="center"/>
      <protection/>
    </xf>
    <xf numFmtId="10" fontId="13" fillId="0" borderId="16" xfId="57" applyNumberFormat="1" applyFont="1" applyBorder="1" applyAlignment="1">
      <alignment horizontal="center"/>
      <protection/>
    </xf>
    <xf numFmtId="49" fontId="13" fillId="0" borderId="14" xfId="57" applyNumberFormat="1" applyFont="1" applyBorder="1" applyAlignment="1">
      <alignment horizontal="center"/>
      <protection/>
    </xf>
    <xf numFmtId="49" fontId="13" fillId="0" borderId="15" xfId="57" applyNumberFormat="1" applyFont="1" applyBorder="1" applyAlignment="1">
      <alignment horizontal="center"/>
      <protection/>
    </xf>
    <xf numFmtId="49" fontId="13" fillId="0" borderId="16" xfId="57" applyNumberFormat="1" applyFont="1" applyBorder="1" applyAlignment="1">
      <alignment horizontal="center"/>
      <protection/>
    </xf>
    <xf numFmtId="0" fontId="13" fillId="0" borderId="14" xfId="57" applyFont="1" applyBorder="1" applyAlignment="1">
      <alignment horizontal="center"/>
      <protection/>
    </xf>
    <xf numFmtId="0" fontId="14" fillId="0" borderId="14" xfId="57" applyFont="1" applyBorder="1" applyAlignment="1">
      <alignment horizontal="center" vertical="top" wrapText="1"/>
      <protection/>
    </xf>
    <xf numFmtId="0" fontId="14" fillId="0" borderId="15" xfId="57" applyFont="1" applyBorder="1" applyAlignment="1">
      <alignment horizontal="center" vertical="top" wrapText="1"/>
      <protection/>
    </xf>
    <xf numFmtId="0" fontId="14" fillId="0" borderId="16" xfId="57" applyFont="1" applyBorder="1" applyAlignment="1">
      <alignment horizontal="center" vertical="top" wrapText="1"/>
      <protection/>
    </xf>
    <xf numFmtId="0" fontId="7" fillId="0" borderId="17" xfId="57" applyFont="1" applyBorder="1" applyAlignment="1">
      <alignment horizontal="center"/>
      <protection/>
    </xf>
    <xf numFmtId="0" fontId="7" fillId="0" borderId="18" xfId="57" applyFont="1" applyBorder="1" applyAlignment="1">
      <alignment horizontal="center" wrapText="1"/>
      <protection/>
    </xf>
    <xf numFmtId="0" fontId="7" fillId="0" borderId="18" xfId="57" applyFont="1" applyBorder="1" applyAlignment="1">
      <alignment horizontal="center"/>
      <protection/>
    </xf>
    <xf numFmtId="0" fontId="7" fillId="0" borderId="14" xfId="57" applyFont="1" applyBorder="1" applyAlignment="1">
      <alignment horizontal="center"/>
      <protection/>
    </xf>
    <xf numFmtId="0" fontId="7" fillId="0" borderId="15" xfId="57" applyFont="1" applyBorder="1" applyAlignment="1">
      <alignment horizontal="center"/>
      <protection/>
    </xf>
    <xf numFmtId="0" fontId="7" fillId="0" borderId="16" xfId="57" applyFont="1" applyBorder="1" applyAlignment="1">
      <alignment horizontal="center"/>
      <protection/>
    </xf>
    <xf numFmtId="10" fontId="7" fillId="0" borderId="14" xfId="57" applyNumberFormat="1" applyFont="1" applyBorder="1" applyAlignment="1">
      <alignment horizontal="center"/>
      <protection/>
    </xf>
    <xf numFmtId="49" fontId="7" fillId="0" borderId="14" xfId="57" applyNumberFormat="1" applyFont="1" applyBorder="1" applyAlignment="1">
      <alignment horizontal="center"/>
      <protection/>
    </xf>
    <xf numFmtId="49" fontId="7" fillId="0" borderId="15" xfId="57" applyNumberFormat="1" applyFont="1" applyBorder="1" applyAlignment="1">
      <alignment horizontal="center"/>
      <protection/>
    </xf>
    <xf numFmtId="49" fontId="7" fillId="0" borderId="16" xfId="57" applyNumberFormat="1" applyFont="1" applyBorder="1" applyAlignment="1">
      <alignment horizontal="center"/>
      <protection/>
    </xf>
    <xf numFmtId="49" fontId="7" fillId="0" borderId="14" xfId="57" applyNumberFormat="1" applyFont="1" applyBorder="1" applyAlignment="1">
      <alignment horizontal="center" wrapText="1"/>
      <protection/>
    </xf>
    <xf numFmtId="49" fontId="7" fillId="0" borderId="15" xfId="57" applyNumberFormat="1" applyFont="1" applyBorder="1" applyAlignment="1">
      <alignment horizontal="center" wrapText="1"/>
      <protection/>
    </xf>
    <xf numFmtId="49" fontId="7" fillId="0" borderId="16" xfId="57" applyNumberFormat="1" applyFont="1" applyBorder="1" applyAlignment="1">
      <alignment horizontal="center" wrapText="1"/>
      <protection/>
    </xf>
    <xf numFmtId="0" fontId="7" fillId="0" borderId="14" xfId="57" applyFont="1" applyBorder="1" applyAlignment="1">
      <alignment horizontal="center" vertical="top" wrapText="1"/>
      <protection/>
    </xf>
    <xf numFmtId="0" fontId="7" fillId="0" borderId="15" xfId="57" applyFont="1" applyBorder="1" applyAlignment="1">
      <alignment horizontal="center" vertical="top" wrapText="1"/>
      <protection/>
    </xf>
    <xf numFmtId="0" fontId="7" fillId="0" borderId="16" xfId="57" applyFont="1" applyBorder="1" applyAlignment="1">
      <alignment horizontal="center" vertical="top" wrapText="1"/>
      <protection/>
    </xf>
    <xf numFmtId="0" fontId="12" fillId="0" borderId="0" xfId="57" applyFont="1" applyAlignment="1">
      <alignment horizontal="center"/>
      <protection/>
    </xf>
    <xf numFmtId="0" fontId="7" fillId="0" borderId="17" xfId="57" applyFont="1" applyBorder="1" applyAlignment="1">
      <alignment horizontal="center" wrapText="1"/>
      <protection/>
    </xf>
    <xf numFmtId="4" fontId="7" fillId="0" borderId="17" xfId="57" applyNumberFormat="1" applyFont="1" applyBorder="1" applyAlignment="1">
      <alignment horizont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Баланс" xfId="52"/>
    <cellStyle name="Обычный_Баланс_1" xfId="53"/>
    <cellStyle name="Обычный_Изменение" xfId="54"/>
    <cellStyle name="Обычный_Изменение_1" xfId="55"/>
    <cellStyle name="Обычный_прирост" xfId="56"/>
    <cellStyle name="Обычный_Справка о несоблюдении" xfId="57"/>
    <cellStyle name="Обычный_ССА" xfId="58"/>
    <cellStyle name="Обычный_СЧА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zoomScalePageLayoutView="0" workbookViewId="0" topLeftCell="A1">
      <selection activeCell="I15" sqref="I15"/>
    </sheetView>
  </sheetViews>
  <sheetFormatPr defaultColWidth="10.66015625" defaultRowHeight="11.25"/>
  <cols>
    <col min="1" max="1" width="2.33203125" style="115" customWidth="1"/>
    <col min="2" max="2" width="40.33203125" style="115" customWidth="1"/>
    <col min="3" max="3" width="10" style="115" customWidth="1"/>
    <col min="4" max="4" width="5" style="115" customWidth="1"/>
    <col min="5" max="5" width="5.16015625" style="115" customWidth="1"/>
    <col min="6" max="6" width="20.16015625" style="115" customWidth="1"/>
    <col min="7" max="7" width="26.33203125" style="1" customWidth="1"/>
    <col min="8" max="16384" width="10.66015625" style="117" customWidth="1"/>
  </cols>
  <sheetData>
    <row r="1" s="115" customFormat="1" ht="10.5" customHeight="1">
      <c r="B1" s="116" t="s">
        <v>142</v>
      </c>
    </row>
    <row r="2" ht="12">
      <c r="B2" s="116" t="s">
        <v>143</v>
      </c>
    </row>
    <row r="3" ht="12">
      <c r="B3" s="116" t="s">
        <v>144</v>
      </c>
    </row>
    <row r="4" s="115" customFormat="1" ht="12" customHeight="1">
      <c r="B4" s="116" t="s">
        <v>255</v>
      </c>
    </row>
    <row r="5" spans="2:7" s="118" customFormat="1" ht="9" customHeight="1">
      <c r="B5" s="194" t="s">
        <v>191</v>
      </c>
      <c r="C5" s="194"/>
      <c r="D5" s="194"/>
      <c r="E5" s="194"/>
      <c r="F5" s="194"/>
      <c r="G5" s="194"/>
    </row>
    <row r="6" spans="1:7" ht="11.25" customHeight="1">
      <c r="A6" s="117"/>
      <c r="B6" s="195" t="s">
        <v>85</v>
      </c>
      <c r="C6" s="195"/>
      <c r="D6" s="195"/>
      <c r="E6" s="195"/>
      <c r="F6" s="195"/>
      <c r="G6" s="117"/>
    </row>
    <row r="7" spans="2:6" s="118" customFormat="1" ht="9" customHeight="1">
      <c r="B7" s="194" t="s">
        <v>145</v>
      </c>
      <c r="C7" s="194"/>
      <c r="D7" s="194"/>
      <c r="E7" s="194"/>
      <c r="F7" s="194"/>
    </row>
    <row r="8" spans="2:6" s="118" customFormat="1" ht="9" customHeight="1">
      <c r="B8" s="194" t="s">
        <v>194</v>
      </c>
      <c r="C8" s="194"/>
      <c r="D8" s="194"/>
      <c r="E8" s="194"/>
      <c r="F8" s="194"/>
    </row>
    <row r="9" spans="2:7" ht="11.25" customHeight="1">
      <c r="B9" s="196" t="s">
        <v>324</v>
      </c>
      <c r="C9" s="196"/>
      <c r="D9" s="196"/>
      <c r="E9" s="119"/>
      <c r="F9" s="119"/>
      <c r="G9" s="119"/>
    </row>
    <row r="10" spans="2:7" s="115" customFormat="1" ht="17.25" customHeight="1">
      <c r="B10" s="119"/>
      <c r="C10" s="119"/>
      <c r="D10" s="119"/>
      <c r="E10" s="119"/>
      <c r="F10" s="185" t="s">
        <v>284</v>
      </c>
      <c r="G10" s="119"/>
    </row>
    <row r="11" spans="2:7" s="115" customFormat="1" ht="93" customHeight="1">
      <c r="B11" s="197" t="s">
        <v>146</v>
      </c>
      <c r="C11" s="197"/>
      <c r="D11" s="190" t="s">
        <v>10</v>
      </c>
      <c r="E11" s="190"/>
      <c r="F11" s="120" t="s">
        <v>325</v>
      </c>
      <c r="G11" s="120" t="s">
        <v>326</v>
      </c>
    </row>
    <row r="12" spans="2:7" s="115" customFormat="1" ht="21.75" customHeight="1">
      <c r="B12" s="198">
        <v>1</v>
      </c>
      <c r="C12" s="198"/>
      <c r="D12" s="198">
        <v>2</v>
      </c>
      <c r="E12" s="198"/>
      <c r="F12" s="121">
        <v>3</v>
      </c>
      <c r="G12" s="121">
        <v>4</v>
      </c>
    </row>
    <row r="13" spans="2:7" ht="11.25">
      <c r="B13" s="199" t="s">
        <v>147</v>
      </c>
      <c r="C13" s="199"/>
      <c r="D13" s="200"/>
      <c r="E13" s="200"/>
      <c r="F13" s="122"/>
      <c r="G13" s="122"/>
    </row>
    <row r="14" spans="2:7" s="115" customFormat="1" ht="9.75" customHeight="1">
      <c r="B14" s="191" t="s">
        <v>285</v>
      </c>
      <c r="C14" s="191"/>
      <c r="D14" s="192">
        <v>10</v>
      </c>
      <c r="E14" s="192"/>
      <c r="F14" s="123" t="s">
        <v>327</v>
      </c>
      <c r="G14" s="123" t="s">
        <v>327</v>
      </c>
    </row>
    <row r="15" spans="2:7" s="115" customFormat="1" ht="9" customHeight="1">
      <c r="B15" s="193" t="s">
        <v>14</v>
      </c>
      <c r="C15" s="193"/>
      <c r="D15" s="189">
        <v>11</v>
      </c>
      <c r="E15" s="189"/>
      <c r="F15" s="125" t="s">
        <v>327</v>
      </c>
      <c r="G15" s="125" t="s">
        <v>327</v>
      </c>
    </row>
    <row r="16" spans="2:7" ht="11.25">
      <c r="B16" s="193" t="s">
        <v>15</v>
      </c>
      <c r="C16" s="193"/>
      <c r="D16" s="189">
        <v>12</v>
      </c>
      <c r="E16" s="189"/>
      <c r="F16" s="125" t="s">
        <v>16</v>
      </c>
      <c r="G16" s="125" t="s">
        <v>16</v>
      </c>
    </row>
    <row r="17" spans="2:7" ht="11.25">
      <c r="B17" s="191" t="s">
        <v>286</v>
      </c>
      <c r="C17" s="191"/>
      <c r="D17" s="192">
        <v>20</v>
      </c>
      <c r="E17" s="192"/>
      <c r="F17" s="123" t="s">
        <v>16</v>
      </c>
      <c r="G17" s="123" t="s">
        <v>16</v>
      </c>
    </row>
    <row r="18" spans="2:7" s="115" customFormat="1" ht="9.75" customHeight="1">
      <c r="B18" s="193" t="s">
        <v>14</v>
      </c>
      <c r="C18" s="193"/>
      <c r="D18" s="189">
        <v>21</v>
      </c>
      <c r="E18" s="189"/>
      <c r="F18" s="125" t="s">
        <v>16</v>
      </c>
      <c r="G18" s="125" t="s">
        <v>16</v>
      </c>
    </row>
    <row r="19" spans="2:7" s="115" customFormat="1" ht="9" customHeight="1">
      <c r="B19" s="193" t="s">
        <v>15</v>
      </c>
      <c r="C19" s="193"/>
      <c r="D19" s="189">
        <v>22</v>
      </c>
      <c r="E19" s="189"/>
      <c r="F19" s="125" t="s">
        <v>16</v>
      </c>
      <c r="G19" s="125" t="s">
        <v>16</v>
      </c>
    </row>
    <row r="20" spans="2:7" ht="11.25" customHeight="1">
      <c r="B20" s="187" t="s">
        <v>148</v>
      </c>
      <c r="C20" s="187"/>
      <c r="D20" s="189">
        <v>30</v>
      </c>
      <c r="E20" s="189"/>
      <c r="F20" s="123" t="s">
        <v>328</v>
      </c>
      <c r="G20" s="123" t="s">
        <v>328</v>
      </c>
    </row>
    <row r="21" spans="2:7" ht="11.25" customHeight="1">
      <c r="B21" s="187" t="s">
        <v>149</v>
      </c>
      <c r="C21" s="187"/>
      <c r="D21" s="189">
        <v>40</v>
      </c>
      <c r="E21" s="189"/>
      <c r="F21" s="123" t="s">
        <v>16</v>
      </c>
      <c r="G21" s="123" t="s">
        <v>16</v>
      </c>
    </row>
    <row r="22" spans="1:7" ht="11.25" customHeight="1">
      <c r="A22" s="117"/>
      <c r="B22" s="187" t="s">
        <v>150</v>
      </c>
      <c r="C22" s="187"/>
      <c r="D22" s="189">
        <v>50</v>
      </c>
      <c r="E22" s="189"/>
      <c r="F22" s="123" t="s">
        <v>329</v>
      </c>
      <c r="G22" s="123" t="s">
        <v>329</v>
      </c>
    </row>
    <row r="23" spans="1:7" ht="11.25" customHeight="1">
      <c r="A23" s="117"/>
      <c r="B23" s="187" t="s">
        <v>151</v>
      </c>
      <c r="C23" s="187"/>
      <c r="D23" s="189">
        <v>60</v>
      </c>
      <c r="E23" s="189"/>
      <c r="F23" s="123" t="s">
        <v>330</v>
      </c>
      <c r="G23" s="123" t="s">
        <v>330</v>
      </c>
    </row>
    <row r="24" spans="1:7" ht="11.25" customHeight="1">
      <c r="A24" s="117"/>
      <c r="B24" s="187" t="s">
        <v>152</v>
      </c>
      <c r="C24" s="187"/>
      <c r="D24" s="189">
        <v>70</v>
      </c>
      <c r="E24" s="189"/>
      <c r="F24" s="123" t="s">
        <v>16</v>
      </c>
      <c r="G24" s="123" t="s">
        <v>16</v>
      </c>
    </row>
    <row r="25" spans="1:7" ht="11.25" customHeight="1">
      <c r="A25" s="117"/>
      <c r="B25" s="187" t="s">
        <v>30</v>
      </c>
      <c r="C25" s="187"/>
      <c r="D25" s="189">
        <v>80</v>
      </c>
      <c r="E25" s="189"/>
      <c r="F25" s="123" t="s">
        <v>16</v>
      </c>
      <c r="G25" s="123" t="s">
        <v>16</v>
      </c>
    </row>
    <row r="26" spans="1:7" ht="11.25" customHeight="1">
      <c r="A26" s="117"/>
      <c r="B26" s="187" t="s">
        <v>287</v>
      </c>
      <c r="C26" s="187"/>
      <c r="D26" s="189">
        <v>90</v>
      </c>
      <c r="E26" s="189"/>
      <c r="F26" s="126" t="s">
        <v>16</v>
      </c>
      <c r="G26" s="126" t="s">
        <v>16</v>
      </c>
    </row>
    <row r="27" spans="1:7" ht="11.25" customHeight="1">
      <c r="A27" s="117"/>
      <c r="B27" s="187" t="s">
        <v>153</v>
      </c>
      <c r="C27" s="187"/>
      <c r="D27" s="189">
        <v>91</v>
      </c>
      <c r="E27" s="189"/>
      <c r="F27" s="125" t="s">
        <v>16</v>
      </c>
      <c r="G27" s="125" t="s">
        <v>16</v>
      </c>
    </row>
    <row r="28" spans="1:7" ht="11.25" customHeight="1">
      <c r="A28" s="117"/>
      <c r="B28" s="187" t="s">
        <v>154</v>
      </c>
      <c r="C28" s="187"/>
      <c r="D28" s="189">
        <v>92</v>
      </c>
      <c r="E28" s="189"/>
      <c r="F28" s="125" t="s">
        <v>16</v>
      </c>
      <c r="G28" s="125" t="s">
        <v>16</v>
      </c>
    </row>
    <row r="29" spans="1:7" ht="11.25" customHeight="1">
      <c r="A29" s="117"/>
      <c r="B29" s="187" t="s">
        <v>155</v>
      </c>
      <c r="C29" s="187"/>
      <c r="D29" s="188">
        <v>100</v>
      </c>
      <c r="E29" s="188"/>
      <c r="F29" s="126"/>
      <c r="G29" s="126"/>
    </row>
    <row r="30" spans="1:7" ht="11.25" customHeight="1">
      <c r="A30" s="117"/>
      <c r="B30" s="201" t="s">
        <v>288</v>
      </c>
      <c r="C30" s="201"/>
      <c r="D30" s="202">
        <v>110</v>
      </c>
      <c r="E30" s="202"/>
      <c r="F30" s="123" t="s">
        <v>16</v>
      </c>
      <c r="G30" s="123" t="s">
        <v>16</v>
      </c>
    </row>
    <row r="31" spans="1:7" ht="11.25" customHeight="1">
      <c r="A31" s="117"/>
      <c r="B31" s="187" t="s">
        <v>32</v>
      </c>
      <c r="C31" s="187"/>
      <c r="D31" s="188">
        <v>111</v>
      </c>
      <c r="E31" s="188"/>
      <c r="F31" s="123" t="s">
        <v>16</v>
      </c>
      <c r="G31" s="123" t="s">
        <v>16</v>
      </c>
    </row>
    <row r="32" spans="2:7" s="115" customFormat="1" ht="9.75" customHeight="1">
      <c r="B32" s="187" t="s">
        <v>34</v>
      </c>
      <c r="C32" s="187"/>
      <c r="D32" s="188">
        <v>112</v>
      </c>
      <c r="E32" s="188"/>
      <c r="F32" s="123" t="s">
        <v>16</v>
      </c>
      <c r="G32" s="123" t="s">
        <v>16</v>
      </c>
    </row>
    <row r="33" spans="2:7" s="115" customFormat="1" ht="9" customHeight="1">
      <c r="B33" s="187" t="s">
        <v>35</v>
      </c>
      <c r="C33" s="187"/>
      <c r="D33" s="188">
        <v>113</v>
      </c>
      <c r="E33" s="188"/>
      <c r="F33" s="123" t="s">
        <v>16</v>
      </c>
      <c r="G33" s="123" t="s">
        <v>16</v>
      </c>
    </row>
    <row r="34" spans="1:7" ht="11.25" customHeight="1">
      <c r="A34" s="117"/>
      <c r="B34" s="187" t="s">
        <v>36</v>
      </c>
      <c r="C34" s="187"/>
      <c r="D34" s="188">
        <v>114</v>
      </c>
      <c r="E34" s="188"/>
      <c r="F34" s="123" t="s">
        <v>16</v>
      </c>
      <c r="G34" s="123" t="s">
        <v>16</v>
      </c>
    </row>
    <row r="35" spans="1:7" ht="11.25" customHeight="1">
      <c r="A35" s="117"/>
      <c r="B35" s="187" t="s">
        <v>156</v>
      </c>
      <c r="C35" s="187"/>
      <c r="D35" s="188">
        <v>120</v>
      </c>
      <c r="E35" s="188"/>
      <c r="F35" s="126" t="s">
        <v>16</v>
      </c>
      <c r="G35" s="126" t="s">
        <v>16</v>
      </c>
    </row>
    <row r="36" spans="1:7" ht="11.25" customHeight="1">
      <c r="A36" s="117"/>
      <c r="B36" s="201" t="s">
        <v>157</v>
      </c>
      <c r="C36" s="201"/>
      <c r="D36" s="202">
        <v>130</v>
      </c>
      <c r="E36" s="202"/>
      <c r="F36" s="127"/>
      <c r="G36" s="127"/>
    </row>
    <row r="37" spans="1:7" ht="11.25" customHeight="1">
      <c r="A37" s="117"/>
      <c r="B37" s="187" t="s">
        <v>258</v>
      </c>
      <c r="C37" s="187"/>
      <c r="D37" s="188">
        <v>140</v>
      </c>
      <c r="E37" s="188"/>
      <c r="F37" s="126" t="s">
        <v>16</v>
      </c>
      <c r="G37" s="126" t="s">
        <v>16</v>
      </c>
    </row>
    <row r="38" spans="1:7" ht="11.25" customHeight="1">
      <c r="A38" s="117"/>
      <c r="B38" s="187" t="s">
        <v>37</v>
      </c>
      <c r="C38" s="187"/>
      <c r="D38" s="188">
        <v>150</v>
      </c>
      <c r="E38" s="188"/>
      <c r="F38" s="123" t="s">
        <v>16</v>
      </c>
      <c r="G38" s="123" t="s">
        <v>16</v>
      </c>
    </row>
    <row r="39" spans="2:7" s="115" customFormat="1" ht="18" customHeight="1">
      <c r="B39" s="201" t="s">
        <v>289</v>
      </c>
      <c r="C39" s="201"/>
      <c r="D39" s="202">
        <v>160</v>
      </c>
      <c r="E39" s="202"/>
      <c r="F39" s="123" t="s">
        <v>16</v>
      </c>
      <c r="G39" s="123" t="s">
        <v>16</v>
      </c>
    </row>
    <row r="40" spans="1:7" ht="27" customHeight="1">
      <c r="A40" s="117"/>
      <c r="B40" s="187" t="s">
        <v>158</v>
      </c>
      <c r="C40" s="187"/>
      <c r="D40" s="188">
        <v>161</v>
      </c>
      <c r="E40" s="188"/>
      <c r="F40" s="123" t="s">
        <v>16</v>
      </c>
      <c r="G40" s="123" t="s">
        <v>16</v>
      </c>
    </row>
    <row r="41" spans="1:7" ht="11.25" customHeight="1">
      <c r="A41" s="117"/>
      <c r="B41" s="201" t="s">
        <v>290</v>
      </c>
      <c r="C41" s="201"/>
      <c r="D41" s="202">
        <v>170</v>
      </c>
      <c r="E41" s="202"/>
      <c r="F41" s="123" t="s">
        <v>16</v>
      </c>
      <c r="G41" s="123" t="s">
        <v>16</v>
      </c>
    </row>
    <row r="42" spans="2:7" s="115" customFormat="1" ht="9.75" customHeight="1">
      <c r="B42" s="187" t="s">
        <v>158</v>
      </c>
      <c r="C42" s="187"/>
      <c r="D42" s="188">
        <v>171</v>
      </c>
      <c r="E42" s="188"/>
      <c r="F42" s="123" t="s">
        <v>16</v>
      </c>
      <c r="G42" s="123" t="s">
        <v>16</v>
      </c>
    </row>
    <row r="43" spans="2:7" s="115" customFormat="1" ht="9" customHeight="1">
      <c r="B43" s="201" t="s">
        <v>291</v>
      </c>
      <c r="C43" s="201"/>
      <c r="D43" s="202">
        <v>180</v>
      </c>
      <c r="E43" s="202"/>
      <c r="F43" s="123" t="s">
        <v>16</v>
      </c>
      <c r="G43" s="123" t="s">
        <v>16</v>
      </c>
    </row>
    <row r="44" spans="1:7" ht="11.25" customHeight="1">
      <c r="A44" s="117"/>
      <c r="B44" s="187" t="s">
        <v>159</v>
      </c>
      <c r="C44" s="187"/>
      <c r="D44" s="188">
        <v>181</v>
      </c>
      <c r="E44" s="188"/>
      <c r="F44" s="123" t="s">
        <v>16</v>
      </c>
      <c r="G44" s="123" t="s">
        <v>16</v>
      </c>
    </row>
    <row r="45" spans="2:7" s="115" customFormat="1" ht="9.75" customHeight="1">
      <c r="B45" s="201" t="s">
        <v>292</v>
      </c>
      <c r="C45" s="201"/>
      <c r="D45" s="202">
        <v>190</v>
      </c>
      <c r="E45" s="202"/>
      <c r="F45" s="123" t="s">
        <v>16</v>
      </c>
      <c r="G45" s="123" t="s">
        <v>16</v>
      </c>
    </row>
    <row r="46" spans="2:7" s="115" customFormat="1" ht="9" customHeight="1">
      <c r="B46" s="187" t="s">
        <v>159</v>
      </c>
      <c r="C46" s="187"/>
      <c r="D46" s="188">
        <v>191</v>
      </c>
      <c r="E46" s="188"/>
      <c r="F46" s="123" t="s">
        <v>16</v>
      </c>
      <c r="G46" s="123" t="s">
        <v>16</v>
      </c>
    </row>
    <row r="47" spans="1:7" ht="11.25" customHeight="1">
      <c r="A47" s="117"/>
      <c r="B47" s="187" t="s">
        <v>160</v>
      </c>
      <c r="C47" s="187"/>
      <c r="D47" s="188">
        <v>200</v>
      </c>
      <c r="E47" s="188"/>
      <c r="F47" s="123" t="s">
        <v>16</v>
      </c>
      <c r="G47" s="123" t="s">
        <v>16</v>
      </c>
    </row>
    <row r="48" spans="2:7" s="115" customFormat="1" ht="9.75" customHeight="1">
      <c r="B48" s="187" t="s">
        <v>161</v>
      </c>
      <c r="C48" s="187"/>
      <c r="D48" s="188">
        <v>210</v>
      </c>
      <c r="E48" s="188"/>
      <c r="F48" s="123" t="s">
        <v>16</v>
      </c>
      <c r="G48" s="123" t="s">
        <v>16</v>
      </c>
    </row>
    <row r="49" spans="2:7" s="115" customFormat="1" ht="9" customHeight="1">
      <c r="B49" s="187" t="s">
        <v>293</v>
      </c>
      <c r="C49" s="187"/>
      <c r="D49" s="188">
        <v>220</v>
      </c>
      <c r="E49" s="188"/>
      <c r="F49" s="126" t="s">
        <v>16</v>
      </c>
      <c r="G49" s="126" t="s">
        <v>16</v>
      </c>
    </row>
    <row r="50" spans="1:7" ht="11.25" customHeight="1">
      <c r="A50" s="117"/>
      <c r="B50" s="187" t="s">
        <v>162</v>
      </c>
      <c r="C50" s="187"/>
      <c r="D50" s="188">
        <v>230</v>
      </c>
      <c r="E50" s="188"/>
      <c r="F50" s="126" t="s">
        <v>16</v>
      </c>
      <c r="G50" s="126" t="s">
        <v>16</v>
      </c>
    </row>
    <row r="51" spans="2:7" s="115" customFormat="1" ht="9.75" customHeight="1">
      <c r="B51" s="187" t="s">
        <v>163</v>
      </c>
      <c r="C51" s="187"/>
      <c r="D51" s="188">
        <v>240</v>
      </c>
      <c r="E51" s="188"/>
      <c r="F51" s="123" t="s">
        <v>16</v>
      </c>
      <c r="G51" s="123" t="s">
        <v>16</v>
      </c>
    </row>
    <row r="52" spans="2:7" s="115" customFormat="1" ht="9" customHeight="1">
      <c r="B52" s="187" t="s">
        <v>164</v>
      </c>
      <c r="C52" s="187"/>
      <c r="D52" s="188">
        <v>250</v>
      </c>
      <c r="E52" s="188"/>
      <c r="F52" s="125" t="s">
        <v>16</v>
      </c>
      <c r="G52" s="125" t="s">
        <v>16</v>
      </c>
    </row>
    <row r="53" spans="1:7" ht="11.25" customHeight="1">
      <c r="A53" s="117"/>
      <c r="B53" s="201" t="s">
        <v>294</v>
      </c>
      <c r="C53" s="201"/>
      <c r="D53" s="202">
        <v>260</v>
      </c>
      <c r="E53" s="202"/>
      <c r="F53" s="123" t="s">
        <v>331</v>
      </c>
      <c r="G53" s="123" t="s">
        <v>332</v>
      </c>
    </row>
    <row r="54" spans="2:7" s="115" customFormat="1" ht="18" customHeight="1">
      <c r="B54" s="187" t="s">
        <v>165</v>
      </c>
      <c r="C54" s="187"/>
      <c r="D54" s="188">
        <v>261</v>
      </c>
      <c r="E54" s="188"/>
      <c r="F54" s="125" t="s">
        <v>333</v>
      </c>
      <c r="G54" s="125" t="s">
        <v>333</v>
      </c>
    </row>
    <row r="55" spans="1:7" ht="11.25" customHeight="1">
      <c r="A55" s="117"/>
      <c r="B55" s="187" t="s">
        <v>166</v>
      </c>
      <c r="C55" s="187"/>
      <c r="D55" s="188">
        <v>262</v>
      </c>
      <c r="E55" s="188"/>
      <c r="F55" s="125" t="s">
        <v>16</v>
      </c>
      <c r="G55" s="125" t="s">
        <v>16</v>
      </c>
    </row>
    <row r="56" spans="2:7" s="115" customFormat="1" ht="27" customHeight="1">
      <c r="B56" s="187" t="s">
        <v>295</v>
      </c>
      <c r="C56" s="187"/>
      <c r="D56" s="188">
        <v>263</v>
      </c>
      <c r="E56" s="188"/>
      <c r="F56" s="123" t="s">
        <v>334</v>
      </c>
      <c r="G56" s="123" t="s">
        <v>335</v>
      </c>
    </row>
    <row r="57" spans="2:7" s="115" customFormat="1" ht="18" customHeight="1">
      <c r="B57" s="187" t="s">
        <v>167</v>
      </c>
      <c r="C57" s="187"/>
      <c r="D57" s="188">
        <v>264</v>
      </c>
      <c r="E57" s="188"/>
      <c r="F57" s="125" t="s">
        <v>16</v>
      </c>
      <c r="G57" s="125" t="s">
        <v>16</v>
      </c>
    </row>
    <row r="58" spans="1:7" ht="56.25" customHeight="1">
      <c r="A58" s="117"/>
      <c r="B58" s="203" t="s">
        <v>168</v>
      </c>
      <c r="C58" s="203"/>
      <c r="D58" s="188">
        <v>270</v>
      </c>
      <c r="E58" s="188"/>
      <c r="F58" s="123" t="s">
        <v>336</v>
      </c>
      <c r="G58" s="123" t="s">
        <v>337</v>
      </c>
    </row>
    <row r="59" spans="1:7" ht="18.75" customHeight="1">
      <c r="A59" s="117"/>
      <c r="B59" s="199" t="s">
        <v>169</v>
      </c>
      <c r="C59" s="199"/>
      <c r="D59" s="204"/>
      <c r="E59" s="204"/>
      <c r="F59" s="124"/>
      <c r="G59" s="124"/>
    </row>
    <row r="60" spans="2:7" s="115" customFormat="1" ht="21.75" customHeight="1">
      <c r="B60" s="187" t="s">
        <v>46</v>
      </c>
      <c r="C60" s="187"/>
      <c r="D60" s="188">
        <v>300</v>
      </c>
      <c r="E60" s="188"/>
      <c r="F60" s="125" t="s">
        <v>338</v>
      </c>
      <c r="G60" s="125" t="s">
        <v>16</v>
      </c>
    </row>
    <row r="61" spans="2:7" s="115" customFormat="1" ht="22.5" customHeight="1">
      <c r="B61" s="187" t="s">
        <v>170</v>
      </c>
      <c r="C61" s="187"/>
      <c r="D61" s="188">
        <v>310</v>
      </c>
      <c r="E61" s="188"/>
      <c r="F61" s="125" t="s">
        <v>339</v>
      </c>
      <c r="G61" s="125" t="s">
        <v>340</v>
      </c>
    </row>
    <row r="62" spans="1:7" ht="21.75" customHeight="1">
      <c r="A62" s="117"/>
      <c r="B62" s="187" t="s">
        <v>296</v>
      </c>
      <c r="C62" s="187"/>
      <c r="D62" s="188">
        <v>320</v>
      </c>
      <c r="E62" s="188"/>
      <c r="F62" s="125" t="s">
        <v>16</v>
      </c>
      <c r="G62" s="125" t="s">
        <v>16</v>
      </c>
    </row>
    <row r="63" spans="1:7" ht="26.25" customHeight="1">
      <c r="A63" s="117"/>
      <c r="B63" s="203" t="s">
        <v>171</v>
      </c>
      <c r="C63" s="203"/>
      <c r="D63" s="188">
        <v>330</v>
      </c>
      <c r="E63" s="188"/>
      <c r="F63" s="123" t="s">
        <v>341</v>
      </c>
      <c r="G63" s="123" t="s">
        <v>340</v>
      </c>
    </row>
    <row r="64" spans="2:7" s="115" customFormat="1" ht="47.25" customHeight="1">
      <c r="B64" s="203" t="s">
        <v>172</v>
      </c>
      <c r="C64" s="203"/>
      <c r="D64" s="188">
        <v>400</v>
      </c>
      <c r="E64" s="188"/>
      <c r="F64" s="123" t="s">
        <v>342</v>
      </c>
      <c r="G64" s="123" t="s">
        <v>343</v>
      </c>
    </row>
    <row r="65" spans="1:7" ht="30.75" customHeight="1">
      <c r="A65" s="117"/>
      <c r="B65" s="187" t="s">
        <v>173</v>
      </c>
      <c r="C65" s="187"/>
      <c r="D65" s="188">
        <v>500</v>
      </c>
      <c r="E65" s="188"/>
      <c r="F65" s="128">
        <v>3001.79009</v>
      </c>
      <c r="G65" s="128">
        <v>3012.67513</v>
      </c>
    </row>
    <row r="66" spans="1:7" ht="48" customHeight="1">
      <c r="A66" s="117"/>
      <c r="B66" s="187" t="s">
        <v>174</v>
      </c>
      <c r="C66" s="187"/>
      <c r="D66" s="188">
        <v>600</v>
      </c>
      <c r="E66" s="188"/>
      <c r="F66" s="125" t="s">
        <v>344</v>
      </c>
      <c r="G66" s="125" t="s">
        <v>345</v>
      </c>
    </row>
    <row r="67" spans="2:7" s="118" customFormat="1" ht="12" customHeight="1">
      <c r="B67" s="119"/>
      <c r="C67" s="119"/>
      <c r="D67" s="119"/>
      <c r="E67" s="119"/>
      <c r="F67" s="119"/>
      <c r="G67" s="119"/>
    </row>
    <row r="68" spans="2:7" s="118" customFormat="1" ht="9" customHeight="1">
      <c r="B68" s="119"/>
      <c r="C68" s="119"/>
      <c r="D68" s="119"/>
      <c r="E68" s="119"/>
      <c r="F68" s="119"/>
      <c r="G68" s="119"/>
    </row>
    <row r="69" spans="2:7" s="118" customFormat="1" ht="10.5" customHeight="1">
      <c r="B69" s="119"/>
      <c r="C69" s="119"/>
      <c r="D69" s="119"/>
      <c r="E69" s="119"/>
      <c r="F69" s="119"/>
      <c r="G69" s="119"/>
    </row>
    <row r="70" spans="2:7" s="118" customFormat="1" ht="9" customHeight="1">
      <c r="B70" s="119"/>
      <c r="C70" s="119"/>
      <c r="D70" s="119"/>
      <c r="E70" s="119"/>
      <c r="F70" s="119"/>
      <c r="G70" s="119"/>
    </row>
    <row r="71" spans="2:7" s="118" customFormat="1" ht="11.25" customHeight="1">
      <c r="B71" s="119"/>
      <c r="C71" s="119"/>
      <c r="D71" s="119"/>
      <c r="E71" s="119"/>
      <c r="F71" s="119"/>
      <c r="G71" s="119"/>
    </row>
    <row r="72" spans="2:7" s="118" customFormat="1" ht="9" customHeight="1">
      <c r="B72" s="119"/>
      <c r="C72" s="119"/>
      <c r="D72" s="119"/>
      <c r="E72" s="119"/>
      <c r="F72" s="119"/>
      <c r="G72" s="119"/>
    </row>
    <row r="73" spans="2:7" s="115" customFormat="1" ht="6" customHeight="1">
      <c r="B73" s="119"/>
      <c r="C73" s="119"/>
      <c r="D73" s="119"/>
      <c r="E73" s="119"/>
      <c r="F73" s="119"/>
      <c r="G73" s="119"/>
    </row>
    <row r="74" spans="2:7" ht="11.25">
      <c r="B74" s="119"/>
      <c r="C74" s="119"/>
      <c r="D74" s="119"/>
      <c r="E74" s="119"/>
      <c r="F74" s="119"/>
      <c r="G74" s="119"/>
    </row>
    <row r="75" spans="2:7" ht="11.25">
      <c r="B75" s="119"/>
      <c r="C75" s="119"/>
      <c r="D75" s="119"/>
      <c r="E75" s="119"/>
      <c r="F75" s="119"/>
      <c r="G75" s="119"/>
    </row>
    <row r="76" spans="2:7" ht="11.25">
      <c r="B76" s="119"/>
      <c r="C76" s="119"/>
      <c r="D76" s="119"/>
      <c r="E76" s="119"/>
      <c r="F76" s="119"/>
      <c r="G76" s="119"/>
    </row>
  </sheetData>
  <sheetProtection/>
  <mergeCells count="117">
    <mergeCell ref="B66:C66"/>
    <mergeCell ref="D66:E66"/>
    <mergeCell ref="B63:C63"/>
    <mergeCell ref="D63:E63"/>
    <mergeCell ref="B64:C64"/>
    <mergeCell ref="D64:E64"/>
    <mergeCell ref="B65:C65"/>
    <mergeCell ref="D65:E65"/>
    <mergeCell ref="B60:C60"/>
    <mergeCell ref="D60:E60"/>
    <mergeCell ref="B61:C61"/>
    <mergeCell ref="D61:E61"/>
    <mergeCell ref="B62:C62"/>
    <mergeCell ref="D62:E62"/>
    <mergeCell ref="B55:C55"/>
    <mergeCell ref="D55:E55"/>
    <mergeCell ref="B56:C56"/>
    <mergeCell ref="D56:E56"/>
    <mergeCell ref="B57:C57"/>
    <mergeCell ref="D57:E57"/>
    <mergeCell ref="B49:C49"/>
    <mergeCell ref="D49:E49"/>
    <mergeCell ref="B50:C50"/>
    <mergeCell ref="D50:E50"/>
    <mergeCell ref="B51:C51"/>
    <mergeCell ref="D51:E51"/>
    <mergeCell ref="B43:C43"/>
    <mergeCell ref="D43:E43"/>
    <mergeCell ref="B44:C44"/>
    <mergeCell ref="D44:E44"/>
    <mergeCell ref="B45:C45"/>
    <mergeCell ref="D45:E45"/>
    <mergeCell ref="B37:C37"/>
    <mergeCell ref="D37:E37"/>
    <mergeCell ref="B38:C38"/>
    <mergeCell ref="D38:E38"/>
    <mergeCell ref="B39:C39"/>
    <mergeCell ref="D39:E39"/>
    <mergeCell ref="B32:C32"/>
    <mergeCell ref="D32:E32"/>
    <mergeCell ref="B33:C33"/>
    <mergeCell ref="D33:E33"/>
    <mergeCell ref="B34:C34"/>
    <mergeCell ref="D34:E34"/>
    <mergeCell ref="B26:C26"/>
    <mergeCell ref="D26:E26"/>
    <mergeCell ref="B27:C27"/>
    <mergeCell ref="D27:E27"/>
    <mergeCell ref="B28:C28"/>
    <mergeCell ref="D28:E28"/>
    <mergeCell ref="D21:E21"/>
    <mergeCell ref="B22:C22"/>
    <mergeCell ref="D22:E22"/>
    <mergeCell ref="B23:C23"/>
    <mergeCell ref="D23:E23"/>
    <mergeCell ref="B24:C24"/>
    <mergeCell ref="D24:E24"/>
    <mergeCell ref="B17:C17"/>
    <mergeCell ref="D17:E17"/>
    <mergeCell ref="B18:C18"/>
    <mergeCell ref="D18:E18"/>
    <mergeCell ref="B19:C19"/>
    <mergeCell ref="D19:E19"/>
    <mergeCell ref="B14:C14"/>
    <mergeCell ref="D14:E14"/>
    <mergeCell ref="B15:C15"/>
    <mergeCell ref="D15:E15"/>
    <mergeCell ref="B16:C16"/>
    <mergeCell ref="D16:E16"/>
    <mergeCell ref="B58:C58"/>
    <mergeCell ref="D58:E58"/>
    <mergeCell ref="B59:C59"/>
    <mergeCell ref="D59:E59"/>
    <mergeCell ref="B53:C53"/>
    <mergeCell ref="D53:E53"/>
    <mergeCell ref="B54:C54"/>
    <mergeCell ref="D54:E54"/>
    <mergeCell ref="B52:C52"/>
    <mergeCell ref="D52:E52"/>
    <mergeCell ref="B47:C47"/>
    <mergeCell ref="D47:E47"/>
    <mergeCell ref="B48:C48"/>
    <mergeCell ref="D48:E48"/>
    <mergeCell ref="B46:C46"/>
    <mergeCell ref="D46:E46"/>
    <mergeCell ref="B41:C41"/>
    <mergeCell ref="D41:E41"/>
    <mergeCell ref="B42:C42"/>
    <mergeCell ref="D42:E42"/>
    <mergeCell ref="B40:C40"/>
    <mergeCell ref="D40:E40"/>
    <mergeCell ref="B35:C35"/>
    <mergeCell ref="D35:E35"/>
    <mergeCell ref="B36:C36"/>
    <mergeCell ref="D36:E36"/>
    <mergeCell ref="B30:C30"/>
    <mergeCell ref="D30:E30"/>
    <mergeCell ref="B31:C31"/>
    <mergeCell ref="D31:E31"/>
    <mergeCell ref="B25:C25"/>
    <mergeCell ref="D25:E25"/>
    <mergeCell ref="B20:C20"/>
    <mergeCell ref="D20:E20"/>
    <mergeCell ref="B21:C21"/>
    <mergeCell ref="B12:C12"/>
    <mergeCell ref="D12:E12"/>
    <mergeCell ref="B13:C13"/>
    <mergeCell ref="D13:E13"/>
    <mergeCell ref="B5:G5"/>
    <mergeCell ref="B7:F7"/>
    <mergeCell ref="B8:F8"/>
    <mergeCell ref="B6:F6"/>
    <mergeCell ref="B9:D9"/>
    <mergeCell ref="B11:C11"/>
    <mergeCell ref="D11:E11"/>
    <mergeCell ref="B29:C29"/>
    <mergeCell ref="D29:E29"/>
  </mergeCells>
  <printOptions/>
  <pageMargins left="0.75" right="0.58" top="0.52" bottom="0.51" header="0.5" footer="0.5"/>
  <pageSetup fitToHeight="1" fitToWidth="1" horizontalDpi="600" verticalDpi="600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48"/>
  <sheetViews>
    <sheetView zoomScalePageLayoutView="0" workbookViewId="0" topLeftCell="B13">
      <selection activeCell="I15" sqref="I15"/>
    </sheetView>
  </sheetViews>
  <sheetFormatPr defaultColWidth="10.66015625" defaultRowHeight="11.25"/>
  <cols>
    <col min="1" max="1" width="2.33203125" style="0" customWidth="1"/>
    <col min="2" max="2" width="79.66015625" style="0" customWidth="1"/>
    <col min="3" max="3" width="9.83203125" style="1" customWidth="1"/>
    <col min="4" max="4" width="16.5" style="0" customWidth="1"/>
    <col min="5" max="5" width="20" style="0" customWidth="1"/>
  </cols>
  <sheetData>
    <row r="1" spans="2:3" ht="10.5" customHeight="1">
      <c r="B1" s="2"/>
      <c r="C1" s="2"/>
    </row>
    <row r="2" spans="2:5" s="4" customFormat="1" ht="12" customHeight="1">
      <c r="B2" s="5"/>
      <c r="E2" s="7" t="s">
        <v>175</v>
      </c>
    </row>
    <row r="3" spans="2:5" s="4" customFormat="1" ht="12" customHeight="1">
      <c r="B3" s="5"/>
      <c r="E3" s="7" t="s">
        <v>1</v>
      </c>
    </row>
    <row r="4" spans="2:5" s="4" customFormat="1" ht="12" customHeight="1">
      <c r="B4" s="5"/>
      <c r="E4" s="7" t="s">
        <v>2</v>
      </c>
    </row>
    <row r="5" spans="2:5" s="4" customFormat="1" ht="12" customHeight="1">
      <c r="B5" s="5"/>
      <c r="E5" s="7" t="s">
        <v>3</v>
      </c>
    </row>
    <row r="6" spans="2:5" s="4" customFormat="1" ht="12" customHeight="1">
      <c r="B6" s="5"/>
      <c r="E6" s="7" t="s">
        <v>4</v>
      </c>
    </row>
    <row r="7" spans="2:5" s="4" customFormat="1" ht="12" customHeight="1">
      <c r="B7" s="5"/>
      <c r="E7" s="7" t="s">
        <v>5</v>
      </c>
    </row>
    <row r="8" spans="2:5" s="4" customFormat="1" ht="12" customHeight="1">
      <c r="B8" s="205" t="s">
        <v>128</v>
      </c>
      <c r="C8" s="205"/>
      <c r="D8" s="205"/>
      <c r="E8" s="205"/>
    </row>
    <row r="9" spans="2:5" s="4" customFormat="1" ht="12" customHeight="1">
      <c r="B9" s="206" t="s">
        <v>323</v>
      </c>
      <c r="C9" s="206"/>
      <c r="D9" s="206"/>
      <c r="E9" s="206"/>
    </row>
    <row r="10" spans="2:5" ht="12" customHeight="1">
      <c r="B10" s="10" t="s">
        <v>254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9" customHeight="1">
      <c r="B12" s="207" t="s">
        <v>195</v>
      </c>
      <c r="C12" s="208"/>
      <c r="D12" s="208"/>
      <c r="E12" s="208"/>
    </row>
    <row r="13" spans="2:5" ht="11.25" customHeight="1">
      <c r="B13" s="208" t="s">
        <v>191</v>
      </c>
      <c r="C13" s="208"/>
      <c r="D13" s="208"/>
      <c r="E13" s="208"/>
    </row>
    <row r="15" spans="2:5" ht="36.75" customHeight="1">
      <c r="B15" s="25" t="s">
        <v>53</v>
      </c>
      <c r="C15" s="16" t="s">
        <v>132</v>
      </c>
      <c r="D15" s="16" t="s">
        <v>176</v>
      </c>
      <c r="E15" s="16" t="s">
        <v>177</v>
      </c>
    </row>
    <row r="16" spans="2:5" ht="11.25">
      <c r="B16" s="17">
        <v>1</v>
      </c>
      <c r="C16" s="17">
        <v>2</v>
      </c>
      <c r="D16" s="17">
        <v>3</v>
      </c>
      <c r="E16" s="17">
        <v>4</v>
      </c>
    </row>
    <row r="17" spans="2:5" ht="40.5" customHeight="1">
      <c r="B17" s="26" t="s">
        <v>178</v>
      </c>
      <c r="C17" s="28">
        <v>100</v>
      </c>
      <c r="D17" s="29">
        <f>D19+D20+D21+D22+D23</f>
        <v>12526.49895</v>
      </c>
      <c r="E17" s="29">
        <f>E19+E22+E21</f>
        <v>3001.79009</v>
      </c>
    </row>
    <row r="18" spans="2:5" ht="11.25" customHeight="1">
      <c r="B18" s="27" t="s">
        <v>179</v>
      </c>
      <c r="C18" s="30"/>
      <c r="D18" s="31"/>
      <c r="E18" s="31"/>
    </row>
    <row r="19" spans="2:5" ht="21.75" customHeight="1">
      <c r="B19" s="27" t="s">
        <v>180</v>
      </c>
      <c r="C19" s="32">
        <v>110</v>
      </c>
      <c r="D19" s="29">
        <v>12214.92125</v>
      </c>
      <c r="E19" s="29">
        <v>3001.79009</v>
      </c>
    </row>
    <row r="20" spans="2:5" ht="36.75" customHeight="1">
      <c r="B20" s="27" t="s">
        <v>181</v>
      </c>
      <c r="C20" s="32">
        <v>120</v>
      </c>
      <c r="D20" s="29">
        <v>0</v>
      </c>
      <c r="E20" s="29">
        <v>0</v>
      </c>
    </row>
    <row r="21" spans="2:5" ht="25.5" customHeight="1">
      <c r="B21" s="27" t="s">
        <v>182</v>
      </c>
      <c r="C21" s="32">
        <v>130</v>
      </c>
      <c r="D21" s="29">
        <v>311.5777</v>
      </c>
      <c r="E21" s="29">
        <v>0</v>
      </c>
    </row>
    <row r="22" spans="2:5" ht="48.75" customHeight="1">
      <c r="B22" s="27" t="s">
        <v>183</v>
      </c>
      <c r="C22" s="32">
        <v>140</v>
      </c>
      <c r="D22" s="29">
        <v>0</v>
      </c>
      <c r="E22" s="29">
        <v>0</v>
      </c>
    </row>
    <row r="23" spans="2:5" ht="12.75" customHeight="1">
      <c r="B23" s="27" t="s">
        <v>184</v>
      </c>
      <c r="C23" s="32">
        <v>150</v>
      </c>
      <c r="D23" s="31">
        <v>0</v>
      </c>
      <c r="E23" s="31">
        <v>0</v>
      </c>
    </row>
    <row r="24" spans="2:5" ht="37.5" customHeight="1">
      <c r="B24" s="27" t="s">
        <v>185</v>
      </c>
      <c r="C24" s="32">
        <v>200</v>
      </c>
      <c r="D24" s="33">
        <v>287</v>
      </c>
      <c r="E24" s="33">
        <f>E26+E27+E28+E29+E30</f>
        <v>291</v>
      </c>
    </row>
    <row r="25" spans="2:5" ht="20.25" customHeight="1">
      <c r="B25" s="27" t="s">
        <v>179</v>
      </c>
      <c r="C25" s="30"/>
      <c r="D25" s="31"/>
      <c r="E25" s="31"/>
    </row>
    <row r="26" spans="2:5" ht="36.75" customHeight="1">
      <c r="B26" s="27" t="s">
        <v>186</v>
      </c>
      <c r="C26" s="32">
        <v>210</v>
      </c>
      <c r="D26" s="33">
        <v>279</v>
      </c>
      <c r="E26" s="33">
        <v>284</v>
      </c>
    </row>
    <row r="27" spans="2:5" ht="62.25" customHeight="1">
      <c r="B27" s="27" t="s">
        <v>187</v>
      </c>
      <c r="C27" s="32">
        <v>220</v>
      </c>
      <c r="D27" s="33">
        <v>0</v>
      </c>
      <c r="E27" s="33">
        <v>0</v>
      </c>
    </row>
    <row r="28" spans="2:5" ht="27" customHeight="1">
      <c r="B28" s="27" t="s">
        <v>188</v>
      </c>
      <c r="C28" s="32">
        <v>230</v>
      </c>
      <c r="D28" s="31">
        <v>7</v>
      </c>
      <c r="E28" s="31">
        <v>6</v>
      </c>
    </row>
    <row r="29" spans="2:5" ht="54" customHeight="1">
      <c r="B29" s="27" t="s">
        <v>189</v>
      </c>
      <c r="C29" s="32">
        <v>240</v>
      </c>
      <c r="D29" s="31">
        <v>1</v>
      </c>
      <c r="E29" s="31">
        <v>1</v>
      </c>
    </row>
    <row r="30" spans="2:5" ht="17.25" customHeight="1">
      <c r="B30" s="27" t="s">
        <v>190</v>
      </c>
      <c r="C30" s="32">
        <v>250</v>
      </c>
      <c r="D30" s="31">
        <v>0</v>
      </c>
      <c r="E30" s="31">
        <v>0</v>
      </c>
    </row>
    <row r="35" ht="11.25">
      <c r="B35" s="18"/>
    </row>
    <row r="36" spans="2:6" ht="18.75" customHeight="1">
      <c r="B36" s="70" t="s">
        <v>50</v>
      </c>
      <c r="C36" s="71" t="s">
        <v>251</v>
      </c>
      <c r="D36" s="72"/>
      <c r="E36" s="72"/>
      <c r="F36" s="72"/>
    </row>
    <row r="37" spans="2:6" ht="12">
      <c r="B37" s="72"/>
      <c r="C37" s="73"/>
      <c r="D37" s="72"/>
      <c r="E37" s="72"/>
      <c r="F37" s="72"/>
    </row>
    <row r="38" spans="2:6" ht="12">
      <c r="B38" s="72"/>
      <c r="C38" s="73"/>
      <c r="D38" s="72"/>
      <c r="E38" s="72"/>
      <c r="F38" s="72"/>
    </row>
    <row r="39" spans="2:6" ht="12">
      <c r="B39" s="72"/>
      <c r="C39" s="73"/>
      <c r="D39" s="72"/>
      <c r="E39" s="72"/>
      <c r="F39" s="72"/>
    </row>
    <row r="40" spans="2:6" ht="12">
      <c r="B40" s="70" t="s">
        <v>192</v>
      </c>
      <c r="C40" s="71" t="s">
        <v>219</v>
      </c>
      <c r="D40" s="72"/>
      <c r="E40" s="72"/>
      <c r="F40" s="72"/>
    </row>
    <row r="41" spans="2:6" ht="12">
      <c r="B41" s="72"/>
      <c r="C41" s="73"/>
      <c r="D41" s="72"/>
      <c r="E41" s="72"/>
      <c r="F41" s="72"/>
    </row>
    <row r="42" spans="2:6" ht="12">
      <c r="B42" s="72"/>
      <c r="C42" s="73"/>
      <c r="D42" s="72"/>
      <c r="E42" s="72"/>
      <c r="F42" s="72"/>
    </row>
    <row r="43" spans="2:6" ht="12">
      <c r="B43" s="72"/>
      <c r="C43" s="73"/>
      <c r="D43" s="72"/>
      <c r="E43" s="72"/>
      <c r="F43" s="72"/>
    </row>
    <row r="44" spans="2:6" ht="12">
      <c r="B44" s="70" t="s">
        <v>226</v>
      </c>
      <c r="C44" s="71" t="s">
        <v>227</v>
      </c>
      <c r="D44" s="72"/>
      <c r="E44" s="72"/>
      <c r="F44" s="72"/>
    </row>
    <row r="45" spans="2:6" ht="12">
      <c r="B45" s="72"/>
      <c r="C45" s="73"/>
      <c r="D45" s="72"/>
      <c r="E45" s="72"/>
      <c r="F45" s="72"/>
    </row>
    <row r="46" spans="2:6" ht="12">
      <c r="B46" s="72"/>
      <c r="C46" s="73"/>
      <c r="D46" s="72"/>
      <c r="E46" s="72"/>
      <c r="F46" s="72"/>
    </row>
    <row r="47" spans="2:6" ht="12">
      <c r="B47" s="72"/>
      <c r="C47" s="73"/>
      <c r="D47" s="72"/>
      <c r="E47" s="72"/>
      <c r="F47" s="72"/>
    </row>
    <row r="48" spans="2:6" ht="12">
      <c r="B48" s="72"/>
      <c r="C48" s="73"/>
      <c r="D48" s="72"/>
      <c r="E48" s="72"/>
      <c r="F48" s="72"/>
    </row>
  </sheetData>
  <sheetProtection/>
  <mergeCells count="4">
    <mergeCell ref="B8:E8"/>
    <mergeCell ref="B9:E9"/>
    <mergeCell ref="B12:E12"/>
    <mergeCell ref="B13:E13"/>
  </mergeCells>
  <printOptions/>
  <pageMargins left="0.75" right="0.75" top="1" bottom="1" header="0.5" footer="0.5"/>
  <pageSetup fitToHeight="1" fitToWidth="1"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4"/>
  <sheetViews>
    <sheetView zoomScalePageLayoutView="0" workbookViewId="0" topLeftCell="A81">
      <selection activeCell="I83" sqref="I83"/>
    </sheetView>
  </sheetViews>
  <sheetFormatPr defaultColWidth="10.66015625" defaultRowHeight="11.25"/>
  <cols>
    <col min="1" max="1" width="74.5" style="0" customWidth="1"/>
    <col min="2" max="2" width="7.33203125" style="1" customWidth="1"/>
    <col min="3" max="3" width="20.16015625" style="81" customWidth="1"/>
    <col min="4" max="4" width="19.5" style="0" customWidth="1"/>
    <col min="5" max="5" width="21.33203125" style="0" customWidth="1"/>
  </cols>
  <sheetData>
    <row r="1" spans="1:5" ht="9" customHeight="1">
      <c r="A1" s="35"/>
      <c r="B1" s="35"/>
      <c r="C1" s="82"/>
      <c r="D1" s="53"/>
      <c r="E1" s="34"/>
    </row>
    <row r="2" spans="1:5" ht="12">
      <c r="A2" s="41"/>
      <c r="B2" s="54"/>
      <c r="C2" s="85"/>
      <c r="D2" s="54"/>
      <c r="E2" s="55" t="s">
        <v>106</v>
      </c>
    </row>
    <row r="3" spans="1:5" ht="12">
      <c r="A3" s="41"/>
      <c r="B3" s="54"/>
      <c r="C3" s="85"/>
      <c r="D3" s="54"/>
      <c r="E3" s="55" t="s">
        <v>1</v>
      </c>
    </row>
    <row r="4" spans="1:5" ht="12">
      <c r="A4" s="41"/>
      <c r="B4" s="54"/>
      <c r="C4" s="85"/>
      <c r="D4" s="54"/>
      <c r="E4" s="55" t="s">
        <v>2</v>
      </c>
    </row>
    <row r="5" spans="1:5" ht="12">
      <c r="A5" s="41"/>
      <c r="B5" s="54"/>
      <c r="C5" s="85"/>
      <c r="D5" s="54"/>
      <c r="E5" s="55" t="s">
        <v>3</v>
      </c>
    </row>
    <row r="6" spans="1:5" ht="12">
      <c r="A6" s="41"/>
      <c r="B6" s="54"/>
      <c r="C6" s="85"/>
      <c r="D6" s="54"/>
      <c r="E6" s="55" t="s">
        <v>4</v>
      </c>
    </row>
    <row r="7" spans="1:5" ht="12">
      <c r="A7" s="41"/>
      <c r="B7" s="54"/>
      <c r="C7" s="85"/>
      <c r="D7" s="54"/>
      <c r="E7" s="55" t="s">
        <v>5</v>
      </c>
    </row>
    <row r="8" spans="1:5" ht="16.5" customHeight="1">
      <c r="A8" s="36" t="s">
        <v>107</v>
      </c>
      <c r="B8" s="56"/>
      <c r="C8" s="86"/>
      <c r="D8" s="56"/>
      <c r="E8" s="56"/>
    </row>
    <row r="9" spans="1:5" ht="16.5" customHeight="1">
      <c r="A9" s="209" t="s">
        <v>358</v>
      </c>
      <c r="B9" s="209"/>
      <c r="C9" s="209"/>
      <c r="D9" s="209"/>
      <c r="E9" s="209"/>
    </row>
    <row r="10" spans="1:5" s="4" customFormat="1" ht="18.75" customHeight="1">
      <c r="A10" s="42" t="s">
        <v>255</v>
      </c>
      <c r="B10" s="43"/>
      <c r="C10" s="87"/>
      <c r="D10" s="42"/>
      <c r="E10" s="42"/>
    </row>
    <row r="11" spans="1:5" ht="18" customHeight="1">
      <c r="A11" s="58" t="s">
        <v>7</v>
      </c>
      <c r="B11" s="59"/>
      <c r="C11" s="78"/>
      <c r="D11" s="59"/>
      <c r="E11" s="56"/>
    </row>
    <row r="12" spans="1:5" s="13" customFormat="1" ht="19.5" customHeight="1">
      <c r="A12" s="210" t="s">
        <v>195</v>
      </c>
      <c r="B12" s="211"/>
      <c r="C12" s="211"/>
      <c r="D12" s="211"/>
      <c r="E12" s="212"/>
    </row>
    <row r="13" spans="1:5" s="13" customFormat="1" ht="16.5" customHeight="1">
      <c r="A13" s="210" t="s">
        <v>191</v>
      </c>
      <c r="B13" s="211"/>
      <c r="C13" s="211"/>
      <c r="D13" s="211"/>
      <c r="E13" s="212"/>
    </row>
    <row r="14" spans="1:5" ht="11.25">
      <c r="A14" s="34"/>
      <c r="B14" s="47"/>
      <c r="C14" s="74"/>
      <c r="D14" s="48"/>
      <c r="E14" s="48" t="s">
        <v>8</v>
      </c>
    </row>
    <row r="15" spans="1:5" ht="74.25" customHeight="1">
      <c r="A15" s="52" t="s">
        <v>229</v>
      </c>
      <c r="B15" s="52" t="s">
        <v>10</v>
      </c>
      <c r="C15" s="88" t="s">
        <v>230</v>
      </c>
      <c r="D15" s="52" t="s">
        <v>231</v>
      </c>
      <c r="E15" s="52" t="s">
        <v>232</v>
      </c>
    </row>
    <row r="16" spans="1:5" ht="16.5" customHeight="1">
      <c r="A16" s="64" t="s">
        <v>196</v>
      </c>
      <c r="B16" s="64" t="s">
        <v>197</v>
      </c>
      <c r="C16" s="89" t="s">
        <v>198</v>
      </c>
      <c r="D16" s="64" t="s">
        <v>207</v>
      </c>
      <c r="E16" s="64" t="s">
        <v>233</v>
      </c>
    </row>
    <row r="17" spans="1:5" ht="20.25" customHeight="1">
      <c r="A17" s="129" t="s">
        <v>234</v>
      </c>
      <c r="B17" s="130">
        <v>100</v>
      </c>
      <c r="C17" s="131">
        <v>10.98</v>
      </c>
      <c r="D17" s="131">
        <v>0.16</v>
      </c>
      <c r="E17" s="132" t="s">
        <v>108</v>
      </c>
    </row>
    <row r="18" spans="1:5" ht="18" customHeight="1">
      <c r="A18" s="133" t="s">
        <v>13</v>
      </c>
      <c r="B18" s="134"/>
      <c r="C18" s="133"/>
      <c r="D18" s="133"/>
      <c r="E18" s="133"/>
    </row>
    <row r="19" spans="1:5" ht="15" customHeight="1">
      <c r="A19" s="135" t="s">
        <v>14</v>
      </c>
      <c r="B19" s="136">
        <v>110</v>
      </c>
      <c r="C19" s="137">
        <v>10.98</v>
      </c>
      <c r="D19" s="131">
        <v>0.16</v>
      </c>
      <c r="E19" s="132" t="s">
        <v>108</v>
      </c>
    </row>
    <row r="20" spans="1:5" ht="15" customHeight="1">
      <c r="A20" s="138" t="s">
        <v>297</v>
      </c>
      <c r="B20" s="139"/>
      <c r="C20" s="137">
        <v>10.98</v>
      </c>
      <c r="D20" s="131">
        <v>0.16</v>
      </c>
      <c r="E20" s="132" t="s">
        <v>108</v>
      </c>
    </row>
    <row r="21" spans="1:5" ht="24.75" customHeight="1">
      <c r="A21" s="135" t="s">
        <v>15</v>
      </c>
      <c r="B21" s="136">
        <v>120</v>
      </c>
      <c r="C21" s="140"/>
      <c r="D21" s="141" t="s">
        <v>16</v>
      </c>
      <c r="E21" s="132" t="s">
        <v>108</v>
      </c>
    </row>
    <row r="22" spans="1:5" ht="18" customHeight="1">
      <c r="A22" s="129" t="s">
        <v>17</v>
      </c>
      <c r="B22" s="130">
        <v>200</v>
      </c>
      <c r="C22" s="141"/>
      <c r="D22" s="141" t="s">
        <v>16</v>
      </c>
      <c r="E22" s="132" t="s">
        <v>108</v>
      </c>
    </row>
    <row r="23" spans="1:5" ht="14.25" customHeight="1">
      <c r="A23" s="133" t="s">
        <v>13</v>
      </c>
      <c r="B23" s="134"/>
      <c r="C23" s="133"/>
      <c r="D23" s="133"/>
      <c r="E23" s="133"/>
    </row>
    <row r="24" spans="1:5" ht="15.75" customHeight="1">
      <c r="A24" s="135" t="s">
        <v>14</v>
      </c>
      <c r="B24" s="136">
        <v>210</v>
      </c>
      <c r="C24" s="140"/>
      <c r="D24" s="141" t="s">
        <v>16</v>
      </c>
      <c r="E24" s="132" t="s">
        <v>108</v>
      </c>
    </row>
    <row r="25" spans="1:5" ht="13.5" customHeight="1">
      <c r="A25" s="135" t="s">
        <v>15</v>
      </c>
      <c r="B25" s="136">
        <v>220</v>
      </c>
      <c r="C25" s="140"/>
      <c r="D25" s="141" t="s">
        <v>16</v>
      </c>
      <c r="E25" s="132" t="s">
        <v>108</v>
      </c>
    </row>
    <row r="26" spans="1:5" ht="18" customHeight="1">
      <c r="A26" s="142" t="s">
        <v>109</v>
      </c>
      <c r="B26" s="130">
        <v>300</v>
      </c>
      <c r="C26" s="141"/>
      <c r="D26" s="141" t="s">
        <v>16</v>
      </c>
      <c r="E26" s="132" t="s">
        <v>108</v>
      </c>
    </row>
    <row r="27" spans="1:5" ht="17.25" customHeight="1">
      <c r="A27" s="144" t="s">
        <v>13</v>
      </c>
      <c r="B27" s="134"/>
      <c r="C27" s="133"/>
      <c r="D27" s="133"/>
      <c r="E27" s="133"/>
    </row>
    <row r="28" spans="1:5" ht="28.5" customHeight="1">
      <c r="A28" s="145" t="s">
        <v>110</v>
      </c>
      <c r="B28" s="130">
        <v>310</v>
      </c>
      <c r="C28" s="141"/>
      <c r="D28" s="141" t="s">
        <v>16</v>
      </c>
      <c r="E28" s="132" t="s">
        <v>108</v>
      </c>
    </row>
    <row r="29" spans="1:5" ht="19.5" customHeight="1">
      <c r="A29" s="146" t="s">
        <v>111</v>
      </c>
      <c r="B29" s="134"/>
      <c r="C29" s="147"/>
      <c r="D29" s="147"/>
      <c r="E29" s="132" t="s">
        <v>108</v>
      </c>
    </row>
    <row r="30" spans="1:5" ht="20.25" customHeight="1">
      <c r="A30" s="148" t="s">
        <v>112</v>
      </c>
      <c r="B30" s="136">
        <v>311</v>
      </c>
      <c r="C30" s="141"/>
      <c r="D30" s="141" t="s">
        <v>16</v>
      </c>
      <c r="E30" s="132" t="s">
        <v>108</v>
      </c>
    </row>
    <row r="31" spans="1:5" ht="35.25" customHeight="1">
      <c r="A31" s="148" t="s">
        <v>113</v>
      </c>
      <c r="B31" s="136">
        <v>312</v>
      </c>
      <c r="C31" s="141"/>
      <c r="D31" s="141" t="s">
        <v>16</v>
      </c>
      <c r="E31" s="132" t="s">
        <v>108</v>
      </c>
    </row>
    <row r="32" spans="1:5" ht="30.75" customHeight="1">
      <c r="A32" s="148" t="s">
        <v>114</v>
      </c>
      <c r="B32" s="136">
        <v>313</v>
      </c>
      <c r="C32" s="141"/>
      <c r="D32" s="141" t="s">
        <v>16</v>
      </c>
      <c r="E32" s="132" t="s">
        <v>108</v>
      </c>
    </row>
    <row r="33" spans="1:5" ht="31.5" customHeight="1">
      <c r="A33" s="148" t="s">
        <v>115</v>
      </c>
      <c r="B33" s="136">
        <v>314</v>
      </c>
      <c r="C33" s="141"/>
      <c r="D33" s="141" t="s">
        <v>16</v>
      </c>
      <c r="E33" s="132" t="s">
        <v>108</v>
      </c>
    </row>
    <row r="34" spans="1:5" ht="32.25" customHeight="1">
      <c r="A34" s="148" t="s">
        <v>116</v>
      </c>
      <c r="B34" s="136">
        <v>315</v>
      </c>
      <c r="C34" s="141"/>
      <c r="D34" s="141" t="s">
        <v>16</v>
      </c>
      <c r="E34" s="132" t="s">
        <v>108</v>
      </c>
    </row>
    <row r="35" spans="1:5" ht="30" customHeight="1">
      <c r="A35" s="148" t="s">
        <v>117</v>
      </c>
      <c r="B35" s="136">
        <v>316</v>
      </c>
      <c r="C35" s="141"/>
      <c r="D35" s="141" t="s">
        <v>16</v>
      </c>
      <c r="E35" s="132" t="s">
        <v>108</v>
      </c>
    </row>
    <row r="36" spans="1:5" ht="36.75" customHeight="1">
      <c r="A36" s="148" t="s">
        <v>118</v>
      </c>
      <c r="B36" s="136">
        <v>317</v>
      </c>
      <c r="C36" s="141"/>
      <c r="D36" s="141" t="s">
        <v>16</v>
      </c>
      <c r="E36" s="132" t="s">
        <v>108</v>
      </c>
    </row>
    <row r="37" spans="1:5" ht="36" customHeight="1">
      <c r="A37" s="148" t="s">
        <v>119</v>
      </c>
      <c r="B37" s="136">
        <v>318</v>
      </c>
      <c r="C37" s="141"/>
      <c r="D37" s="141" t="s">
        <v>16</v>
      </c>
      <c r="E37" s="132" t="s">
        <v>108</v>
      </c>
    </row>
    <row r="38" spans="1:5" ht="40.5" customHeight="1">
      <c r="A38" s="145" t="s">
        <v>120</v>
      </c>
      <c r="B38" s="130">
        <v>320</v>
      </c>
      <c r="C38" s="141"/>
      <c r="D38" s="141" t="s">
        <v>16</v>
      </c>
      <c r="E38" s="132" t="s">
        <v>108</v>
      </c>
    </row>
    <row r="39" spans="1:5" ht="31.5" customHeight="1">
      <c r="A39" s="146" t="s">
        <v>111</v>
      </c>
      <c r="B39" s="134"/>
      <c r="C39" s="147"/>
      <c r="D39" s="147"/>
      <c r="E39" s="132" t="s">
        <v>108</v>
      </c>
    </row>
    <row r="40" spans="1:5" ht="24.75" customHeight="1">
      <c r="A40" s="148" t="s">
        <v>112</v>
      </c>
      <c r="B40" s="136">
        <v>321</v>
      </c>
      <c r="C40" s="141"/>
      <c r="D40" s="141" t="s">
        <v>16</v>
      </c>
      <c r="E40" s="132" t="s">
        <v>108</v>
      </c>
    </row>
    <row r="41" spans="1:5" ht="35.25" customHeight="1">
      <c r="A41" s="148" t="s">
        <v>113</v>
      </c>
      <c r="B41" s="136">
        <v>322</v>
      </c>
      <c r="C41" s="141"/>
      <c r="D41" s="141" t="s">
        <v>16</v>
      </c>
      <c r="E41" s="132" t="s">
        <v>108</v>
      </c>
    </row>
    <row r="42" spans="1:5" ht="35.25" customHeight="1">
      <c r="A42" s="148" t="s">
        <v>114</v>
      </c>
      <c r="B42" s="136">
        <v>323</v>
      </c>
      <c r="C42" s="141"/>
      <c r="D42" s="141" t="s">
        <v>16</v>
      </c>
      <c r="E42" s="132" t="s">
        <v>108</v>
      </c>
    </row>
    <row r="43" spans="1:5" ht="28.5" customHeight="1">
      <c r="A43" s="148" t="s">
        <v>115</v>
      </c>
      <c r="B43" s="136">
        <v>324</v>
      </c>
      <c r="C43" s="141"/>
      <c r="D43" s="141" t="s">
        <v>16</v>
      </c>
      <c r="E43" s="132" t="s">
        <v>108</v>
      </c>
    </row>
    <row r="44" spans="1:5" ht="36" customHeight="1">
      <c r="A44" s="148" t="s">
        <v>116</v>
      </c>
      <c r="B44" s="136">
        <v>325</v>
      </c>
      <c r="C44" s="141"/>
      <c r="D44" s="141" t="s">
        <v>16</v>
      </c>
      <c r="E44" s="132" t="s">
        <v>108</v>
      </c>
    </row>
    <row r="45" spans="1:5" ht="24" customHeight="1">
      <c r="A45" s="148" t="s">
        <v>117</v>
      </c>
      <c r="B45" s="136">
        <v>326</v>
      </c>
      <c r="C45" s="141"/>
      <c r="D45" s="141" t="s">
        <v>16</v>
      </c>
      <c r="E45" s="132" t="s">
        <v>108</v>
      </c>
    </row>
    <row r="46" spans="1:5" ht="24" customHeight="1">
      <c r="A46" s="148" t="s">
        <v>118</v>
      </c>
      <c r="B46" s="136">
        <v>327</v>
      </c>
      <c r="C46" s="141"/>
      <c r="D46" s="141" t="s">
        <v>16</v>
      </c>
      <c r="E46" s="132" t="s">
        <v>108</v>
      </c>
    </row>
    <row r="47" spans="1:5" ht="52.5" customHeight="1">
      <c r="A47" s="148" t="s">
        <v>121</v>
      </c>
      <c r="B47" s="136">
        <v>328</v>
      </c>
      <c r="C47" s="141"/>
      <c r="D47" s="141" t="s">
        <v>16</v>
      </c>
      <c r="E47" s="132" t="s">
        <v>108</v>
      </c>
    </row>
    <row r="48" spans="1:5" ht="36" customHeight="1">
      <c r="A48" s="148" t="s">
        <v>119</v>
      </c>
      <c r="B48" s="136">
        <v>329</v>
      </c>
      <c r="C48" s="141"/>
      <c r="D48" s="141" t="s">
        <v>16</v>
      </c>
      <c r="E48" s="132" t="s">
        <v>108</v>
      </c>
    </row>
    <row r="49" spans="1:5" ht="35.25" customHeight="1">
      <c r="A49" s="142" t="s">
        <v>22</v>
      </c>
      <c r="B49" s="130">
        <v>400</v>
      </c>
      <c r="C49" s="143">
        <v>6539.08</v>
      </c>
      <c r="D49" s="131">
        <v>96.98</v>
      </c>
      <c r="E49" s="132" t="s">
        <v>108</v>
      </c>
    </row>
    <row r="50" spans="1:5" ht="31.5" customHeight="1">
      <c r="A50" s="144" t="s">
        <v>13</v>
      </c>
      <c r="B50" s="134"/>
      <c r="C50" s="133"/>
      <c r="D50" s="133"/>
      <c r="E50" s="132" t="s">
        <v>108</v>
      </c>
    </row>
    <row r="51" spans="1:5" ht="32.25" customHeight="1">
      <c r="A51" s="150" t="s">
        <v>112</v>
      </c>
      <c r="B51" s="136">
        <v>410</v>
      </c>
      <c r="C51" s="143">
        <v>3100.63</v>
      </c>
      <c r="D51" s="131">
        <v>45.99</v>
      </c>
      <c r="E51" s="132" t="s">
        <v>108</v>
      </c>
    </row>
    <row r="52" spans="1:5" ht="31.5" customHeight="1">
      <c r="A52" s="149" t="s">
        <v>353</v>
      </c>
      <c r="B52" s="139"/>
      <c r="C52" s="131">
        <v>634.84</v>
      </c>
      <c r="D52" s="131">
        <v>9.42</v>
      </c>
      <c r="E52" s="132" t="s">
        <v>108</v>
      </c>
    </row>
    <row r="53" spans="1:5" ht="22.5" customHeight="1">
      <c r="A53" s="149" t="s">
        <v>260</v>
      </c>
      <c r="B53" s="139"/>
      <c r="C53" s="131">
        <v>719.27</v>
      </c>
      <c r="D53" s="131">
        <v>10.67</v>
      </c>
      <c r="E53" s="132" t="s">
        <v>108</v>
      </c>
    </row>
    <row r="54" spans="1:5" ht="26.25" customHeight="1">
      <c r="A54" s="149" t="s">
        <v>278</v>
      </c>
      <c r="B54" s="139"/>
      <c r="C54" s="143">
        <v>1269.5</v>
      </c>
      <c r="D54" s="131">
        <v>18.83</v>
      </c>
      <c r="E54" s="132" t="s">
        <v>108</v>
      </c>
    </row>
    <row r="55" spans="1:5" ht="35.25" customHeight="1">
      <c r="A55" s="149" t="s">
        <v>305</v>
      </c>
      <c r="B55" s="139"/>
      <c r="C55" s="131">
        <v>477.02</v>
      </c>
      <c r="D55" s="131">
        <v>7.07</v>
      </c>
      <c r="E55" s="132" t="s">
        <v>108</v>
      </c>
    </row>
    <row r="56" spans="1:5" ht="32.25" customHeight="1">
      <c r="A56" s="150" t="s">
        <v>113</v>
      </c>
      <c r="B56" s="136">
        <v>420</v>
      </c>
      <c r="C56" s="141"/>
      <c r="D56" s="141" t="s">
        <v>16</v>
      </c>
      <c r="E56" s="132" t="s">
        <v>108</v>
      </c>
    </row>
    <row r="57" spans="1:5" ht="27" customHeight="1">
      <c r="A57" s="150" t="s">
        <v>114</v>
      </c>
      <c r="B57" s="136">
        <v>430</v>
      </c>
      <c r="C57" s="131">
        <v>822.43</v>
      </c>
      <c r="D57" s="131">
        <v>12.2</v>
      </c>
      <c r="E57" s="132" t="s">
        <v>108</v>
      </c>
    </row>
    <row r="58" spans="1:5" ht="29.25" customHeight="1">
      <c r="A58" s="149" t="s">
        <v>317</v>
      </c>
      <c r="B58" s="139"/>
      <c r="C58" s="131">
        <v>510</v>
      </c>
      <c r="D58" s="131">
        <v>7.56</v>
      </c>
      <c r="E58" s="132" t="s">
        <v>108</v>
      </c>
    </row>
    <row r="59" spans="1:5" ht="33.75" customHeight="1">
      <c r="A59" s="149" t="s">
        <v>314</v>
      </c>
      <c r="B59" s="139"/>
      <c r="C59" s="131">
        <v>312.43</v>
      </c>
      <c r="D59" s="131">
        <v>4.63</v>
      </c>
      <c r="E59" s="132" t="s">
        <v>108</v>
      </c>
    </row>
    <row r="60" spans="1:5" ht="38.25" customHeight="1">
      <c r="A60" s="150" t="s">
        <v>115</v>
      </c>
      <c r="B60" s="136">
        <v>440</v>
      </c>
      <c r="C60" s="143">
        <v>2616.02</v>
      </c>
      <c r="D60" s="131">
        <v>38.8</v>
      </c>
      <c r="E60" s="132" t="s">
        <v>108</v>
      </c>
    </row>
    <row r="61" spans="1:5" ht="38.25" customHeight="1">
      <c r="A61" s="149" t="s">
        <v>265</v>
      </c>
      <c r="B61" s="139"/>
      <c r="C61" s="131">
        <v>978.75</v>
      </c>
      <c r="D61" s="131">
        <v>14.52</v>
      </c>
      <c r="E61" s="132" t="s">
        <v>108</v>
      </c>
    </row>
    <row r="62" spans="1:5" ht="34.5" customHeight="1">
      <c r="A62" s="149" t="s">
        <v>307</v>
      </c>
      <c r="B62" s="139"/>
      <c r="C62" s="131">
        <v>656.67</v>
      </c>
      <c r="D62" s="131">
        <v>9.74</v>
      </c>
      <c r="E62" s="132" t="s">
        <v>108</v>
      </c>
    </row>
    <row r="63" spans="1:5" ht="31.5" customHeight="1">
      <c r="A63" s="149" t="s">
        <v>316</v>
      </c>
      <c r="B63" s="139"/>
      <c r="C63" s="131">
        <v>491.45</v>
      </c>
      <c r="D63" s="131">
        <v>7.29</v>
      </c>
      <c r="E63" s="132" t="s">
        <v>108</v>
      </c>
    </row>
    <row r="64" spans="1:5" ht="39" customHeight="1">
      <c r="A64" s="149" t="s">
        <v>315</v>
      </c>
      <c r="B64" s="139"/>
      <c r="C64" s="131">
        <v>489.15</v>
      </c>
      <c r="D64" s="131">
        <v>7.25</v>
      </c>
      <c r="E64" s="132" t="s">
        <v>108</v>
      </c>
    </row>
    <row r="65" spans="1:5" ht="36" customHeight="1">
      <c r="A65" s="150" t="s">
        <v>116</v>
      </c>
      <c r="B65" s="136">
        <v>450</v>
      </c>
      <c r="C65" s="141"/>
      <c r="D65" s="141" t="s">
        <v>16</v>
      </c>
      <c r="E65" s="132" t="s">
        <v>108</v>
      </c>
    </row>
    <row r="66" spans="1:5" ht="36.75" customHeight="1">
      <c r="A66" s="150" t="s">
        <v>117</v>
      </c>
      <c r="B66" s="136">
        <v>460</v>
      </c>
      <c r="C66" s="141"/>
      <c r="D66" s="141" t="s">
        <v>16</v>
      </c>
      <c r="E66" s="132" t="s">
        <v>108</v>
      </c>
    </row>
    <row r="67" spans="1:5" ht="25.5" customHeight="1">
      <c r="A67" s="150" t="s">
        <v>118</v>
      </c>
      <c r="B67" s="136">
        <v>470</v>
      </c>
      <c r="C67" s="141"/>
      <c r="D67" s="141" t="s">
        <v>16</v>
      </c>
      <c r="E67" s="132" t="s">
        <v>108</v>
      </c>
    </row>
    <row r="68" spans="1:5" ht="33" customHeight="1">
      <c r="A68" s="150" t="s">
        <v>121</v>
      </c>
      <c r="B68" s="136">
        <v>480</v>
      </c>
      <c r="C68" s="141"/>
      <c r="D68" s="141" t="s">
        <v>16</v>
      </c>
      <c r="E68" s="132" t="s">
        <v>108</v>
      </c>
    </row>
    <row r="69" spans="1:5" ht="30" customHeight="1">
      <c r="A69" s="150" t="s">
        <v>119</v>
      </c>
      <c r="B69" s="136">
        <v>490</v>
      </c>
      <c r="C69" s="141"/>
      <c r="D69" s="141" t="s">
        <v>16</v>
      </c>
      <c r="E69" s="132" t="s">
        <v>108</v>
      </c>
    </row>
    <row r="70" spans="1:5" ht="29.25" customHeight="1">
      <c r="A70" s="150" t="s">
        <v>71</v>
      </c>
      <c r="B70" s="136">
        <v>491</v>
      </c>
      <c r="C70" s="141"/>
      <c r="D70" s="141" t="s">
        <v>16</v>
      </c>
      <c r="E70" s="132" t="s">
        <v>108</v>
      </c>
    </row>
    <row r="71" spans="1:5" ht="29.25" customHeight="1">
      <c r="A71" s="142" t="s">
        <v>122</v>
      </c>
      <c r="B71" s="130">
        <v>500</v>
      </c>
      <c r="C71" s="141"/>
      <c r="D71" s="141" t="s">
        <v>16</v>
      </c>
      <c r="E71" s="132" t="s">
        <v>108</v>
      </c>
    </row>
    <row r="72" spans="1:5" ht="34.5" customHeight="1">
      <c r="A72" s="144" t="s">
        <v>13</v>
      </c>
      <c r="B72" s="134"/>
      <c r="C72" s="133"/>
      <c r="D72" s="133"/>
      <c r="E72" s="132" t="s">
        <v>108</v>
      </c>
    </row>
    <row r="73" spans="1:5" ht="28.5" customHeight="1">
      <c r="A73" s="145" t="s">
        <v>123</v>
      </c>
      <c r="B73" s="130">
        <v>510</v>
      </c>
      <c r="C73" s="141"/>
      <c r="D73" s="141" t="s">
        <v>16</v>
      </c>
      <c r="E73" s="132" t="s">
        <v>108</v>
      </c>
    </row>
    <row r="74" spans="1:5" ht="24" customHeight="1">
      <c r="A74" s="150" t="s">
        <v>124</v>
      </c>
      <c r="B74" s="136">
        <v>520</v>
      </c>
      <c r="C74" s="141"/>
      <c r="D74" s="141" t="s">
        <v>16</v>
      </c>
      <c r="E74" s="132" t="s">
        <v>108</v>
      </c>
    </row>
    <row r="75" spans="1:5" ht="40.5" customHeight="1">
      <c r="A75" s="150" t="s">
        <v>125</v>
      </c>
      <c r="B75" s="136">
        <v>530</v>
      </c>
      <c r="C75" s="141"/>
      <c r="D75" s="141" t="s">
        <v>16</v>
      </c>
      <c r="E75" s="132" t="s">
        <v>108</v>
      </c>
    </row>
    <row r="76" spans="1:5" ht="24" customHeight="1">
      <c r="A76" s="150" t="s">
        <v>126</v>
      </c>
      <c r="B76" s="136">
        <v>540</v>
      </c>
      <c r="C76" s="141"/>
      <c r="D76" s="141" t="s">
        <v>16</v>
      </c>
      <c r="E76" s="132" t="s">
        <v>108</v>
      </c>
    </row>
    <row r="77" spans="1:5" ht="18.75" customHeight="1">
      <c r="A77" s="151" t="s">
        <v>298</v>
      </c>
      <c r="B77" s="136">
        <v>600</v>
      </c>
      <c r="C77" s="141"/>
      <c r="D77" s="141" t="s">
        <v>16</v>
      </c>
      <c r="E77" s="132" t="s">
        <v>108</v>
      </c>
    </row>
    <row r="78" spans="1:5" ht="25.5" customHeight="1">
      <c r="A78" s="151" t="s">
        <v>299</v>
      </c>
      <c r="B78" s="136">
        <v>700</v>
      </c>
      <c r="C78" s="141"/>
      <c r="D78" s="141" t="s">
        <v>16</v>
      </c>
      <c r="E78" s="132" t="s">
        <v>108</v>
      </c>
    </row>
    <row r="79" spans="1:5" ht="28.5" customHeight="1">
      <c r="A79" s="135" t="s">
        <v>300</v>
      </c>
      <c r="B79" s="136">
        <v>800</v>
      </c>
      <c r="C79" s="141"/>
      <c r="D79" s="141" t="s">
        <v>16</v>
      </c>
      <c r="E79" s="132" t="s">
        <v>108</v>
      </c>
    </row>
    <row r="80" spans="1:5" ht="21" customHeight="1">
      <c r="A80" s="151" t="s">
        <v>301</v>
      </c>
      <c r="B80" s="136">
        <v>900</v>
      </c>
      <c r="C80" s="141"/>
      <c r="D80" s="141" t="s">
        <v>16</v>
      </c>
      <c r="E80" s="132" t="s">
        <v>108</v>
      </c>
    </row>
    <row r="81" spans="1:5" ht="43.5" customHeight="1">
      <c r="A81" s="151" t="s">
        <v>163</v>
      </c>
      <c r="B81" s="136">
        <v>1000</v>
      </c>
      <c r="C81" s="141"/>
      <c r="D81" s="141" t="s">
        <v>16</v>
      </c>
      <c r="E81" s="132" t="s">
        <v>108</v>
      </c>
    </row>
    <row r="82" spans="1:5" ht="48" customHeight="1">
      <c r="A82" s="151" t="s">
        <v>302</v>
      </c>
      <c r="B82" s="136">
        <v>1100</v>
      </c>
      <c r="C82" s="141"/>
      <c r="D82" s="141" t="s">
        <v>16</v>
      </c>
      <c r="E82" s="132" t="s">
        <v>108</v>
      </c>
    </row>
    <row r="83" spans="1:5" ht="49.5" customHeight="1">
      <c r="A83" s="142" t="s">
        <v>25</v>
      </c>
      <c r="B83" s="130">
        <v>1200</v>
      </c>
      <c r="C83" s="131">
        <v>192.4</v>
      </c>
      <c r="D83" s="131">
        <v>2.85</v>
      </c>
      <c r="E83" s="132" t="s">
        <v>108</v>
      </c>
    </row>
    <row r="84" spans="1:5" ht="26.25" customHeight="1">
      <c r="A84" s="144" t="s">
        <v>13</v>
      </c>
      <c r="B84" s="134"/>
      <c r="C84" s="133"/>
      <c r="D84" s="133"/>
      <c r="E84" s="133"/>
    </row>
    <row r="85" spans="1:5" ht="21.75" customHeight="1">
      <c r="A85" s="150" t="s">
        <v>26</v>
      </c>
      <c r="B85" s="136">
        <v>1210</v>
      </c>
      <c r="C85" s="131">
        <v>25.93</v>
      </c>
      <c r="D85" s="131">
        <v>0.38</v>
      </c>
      <c r="E85" s="132" t="s">
        <v>108</v>
      </c>
    </row>
    <row r="86" spans="1:5" ht="28.5" customHeight="1">
      <c r="A86" s="150" t="s">
        <v>27</v>
      </c>
      <c r="B86" s="136">
        <v>1220</v>
      </c>
      <c r="C86" s="141"/>
      <c r="D86" s="141" t="s">
        <v>16</v>
      </c>
      <c r="E86" s="132" t="s">
        <v>108</v>
      </c>
    </row>
    <row r="87" spans="1:5" ht="33.75" customHeight="1">
      <c r="A87" s="150" t="s">
        <v>28</v>
      </c>
      <c r="B87" s="136">
        <v>1230</v>
      </c>
      <c r="C87" s="131">
        <v>166.47</v>
      </c>
      <c r="D87" s="131">
        <v>2.47</v>
      </c>
      <c r="E87" s="132" t="s">
        <v>108</v>
      </c>
    </row>
    <row r="88" spans="1:5" ht="21.75" customHeight="1">
      <c r="A88" s="150" t="s">
        <v>29</v>
      </c>
      <c r="B88" s="136">
        <v>1240</v>
      </c>
      <c r="C88" s="152"/>
      <c r="D88" s="152" t="s">
        <v>16</v>
      </c>
      <c r="E88" s="153" t="s">
        <v>108</v>
      </c>
    </row>
    <row r="89" spans="1:5" ht="22.5">
      <c r="A89" s="154" t="s">
        <v>127</v>
      </c>
      <c r="B89" s="155">
        <v>1300</v>
      </c>
      <c r="C89" s="156">
        <v>6742.46</v>
      </c>
      <c r="D89" s="157">
        <v>100</v>
      </c>
      <c r="E89" s="184" t="s">
        <v>108</v>
      </c>
    </row>
    <row r="90" spans="1:4" ht="12">
      <c r="A90" s="72"/>
      <c r="B90" s="73"/>
      <c r="C90" s="106"/>
      <c r="D90" s="72"/>
    </row>
    <row r="91" spans="1:4" ht="12">
      <c r="A91" s="72"/>
      <c r="B91" s="73"/>
      <c r="C91" s="105"/>
      <c r="D91" s="72"/>
    </row>
    <row r="92" spans="1:4" ht="12.75">
      <c r="A92" s="70" t="s">
        <v>226</v>
      </c>
      <c r="B92" s="71" t="s">
        <v>227</v>
      </c>
      <c r="C92" s="107"/>
      <c r="D92" s="72"/>
    </row>
    <row r="93" spans="1:4" ht="12.75">
      <c r="A93" s="72"/>
      <c r="B93" s="73"/>
      <c r="C93" s="107"/>
      <c r="D93" s="72"/>
    </row>
    <row r="94" spans="1:4" ht="12">
      <c r="A94" s="72" t="s">
        <v>228</v>
      </c>
      <c r="B94" s="73"/>
      <c r="C94" s="105"/>
      <c r="D94" s="72"/>
    </row>
  </sheetData>
  <sheetProtection/>
  <mergeCells count="3">
    <mergeCell ref="A9:E9"/>
    <mergeCell ref="A12:E12"/>
    <mergeCell ref="A13:E13"/>
  </mergeCells>
  <printOptions/>
  <pageMargins left="0.75" right="0.75" top="1" bottom="1" header="0.5" footer="0.5"/>
  <pageSetup fitToHeight="2" fitToWidth="1" horizontalDpi="600" verticalDpi="600" orientation="portrait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zoomScalePageLayoutView="0" workbookViewId="0" topLeftCell="B16">
      <selection activeCell="H16" sqref="H16"/>
    </sheetView>
  </sheetViews>
  <sheetFormatPr defaultColWidth="10.66015625" defaultRowHeight="11.25"/>
  <cols>
    <col min="1" max="1" width="2.33203125" style="0" customWidth="1"/>
    <col min="2" max="2" width="83.33203125" style="0" customWidth="1"/>
    <col min="3" max="3" width="9.83203125" style="1" customWidth="1"/>
    <col min="4" max="4" width="31" style="0" customWidth="1"/>
    <col min="5" max="5" width="18" style="0" customWidth="1"/>
    <col min="6" max="6" width="16.16015625" style="0" customWidth="1"/>
  </cols>
  <sheetData>
    <row r="1" spans="1:4" ht="9.75" customHeight="1">
      <c r="A1" s="34"/>
      <c r="B1" s="35"/>
      <c r="C1" s="35"/>
      <c r="D1" s="34"/>
    </row>
    <row r="2" spans="1:4" ht="12.75" customHeight="1">
      <c r="A2" s="34"/>
      <c r="B2" s="36" t="s">
        <v>128</v>
      </c>
      <c r="C2" s="37"/>
      <c r="D2" s="37"/>
    </row>
    <row r="3" spans="1:4" ht="15" customHeight="1">
      <c r="A3" s="34"/>
      <c r="B3" s="38" t="s">
        <v>129</v>
      </c>
      <c r="C3" s="39"/>
      <c r="D3" s="40"/>
    </row>
    <row r="4" spans="1:4" ht="15.75" customHeight="1">
      <c r="A4" s="34"/>
      <c r="B4" s="209" t="s">
        <v>350</v>
      </c>
      <c r="C4" s="209"/>
      <c r="D4" s="209"/>
    </row>
    <row r="5" spans="1:4" ht="14.25" customHeight="1">
      <c r="A5" s="34"/>
      <c r="B5" s="42" t="s">
        <v>255</v>
      </c>
      <c r="C5" s="43"/>
      <c r="D5" s="42"/>
    </row>
    <row r="6" spans="1:5" ht="12" customHeight="1">
      <c r="A6" s="34"/>
      <c r="B6" s="44" t="s">
        <v>7</v>
      </c>
      <c r="C6" s="45"/>
      <c r="D6" s="45"/>
      <c r="E6" s="24"/>
    </row>
    <row r="7" spans="1:5" s="13" customFormat="1" ht="11.25" customHeight="1">
      <c r="A7" s="46"/>
      <c r="B7" s="210" t="s">
        <v>195</v>
      </c>
      <c r="C7" s="211"/>
      <c r="D7" s="211"/>
      <c r="E7" s="23"/>
    </row>
    <row r="8" spans="1:5" s="13" customFormat="1" ht="10.5" customHeight="1">
      <c r="A8" s="46"/>
      <c r="B8" s="210" t="s">
        <v>191</v>
      </c>
      <c r="C8" s="211"/>
      <c r="D8" s="211"/>
      <c r="E8" s="23"/>
    </row>
    <row r="9" spans="1:4" ht="11.25">
      <c r="A9" s="34"/>
      <c r="B9" s="34"/>
      <c r="C9" s="47"/>
      <c r="D9" s="48" t="s">
        <v>130</v>
      </c>
    </row>
    <row r="10" spans="1:4" ht="27" customHeight="1">
      <c r="A10" s="213"/>
      <c r="B10" s="49" t="s">
        <v>131</v>
      </c>
      <c r="C10" s="50" t="s">
        <v>132</v>
      </c>
      <c r="D10" s="50" t="s">
        <v>133</v>
      </c>
    </row>
    <row r="11" spans="1:4" ht="15" customHeight="1">
      <c r="A11" s="213"/>
      <c r="B11" s="51" t="s">
        <v>196</v>
      </c>
      <c r="C11" s="52" t="s">
        <v>197</v>
      </c>
      <c r="D11" s="52" t="s">
        <v>198</v>
      </c>
    </row>
    <row r="12" spans="1:4" ht="19.5" customHeight="1">
      <c r="A12" s="34"/>
      <c r="B12" s="92" t="s">
        <v>134</v>
      </c>
      <c r="C12" s="93" t="s">
        <v>199</v>
      </c>
      <c r="D12" s="158" t="s">
        <v>269</v>
      </c>
    </row>
    <row r="13" spans="1:4" ht="25.5" customHeight="1">
      <c r="A13" s="34"/>
      <c r="B13" s="94" t="s">
        <v>135</v>
      </c>
      <c r="C13" s="95" t="s">
        <v>200</v>
      </c>
      <c r="D13" s="158" t="s">
        <v>346</v>
      </c>
    </row>
    <row r="14" spans="1:4" ht="31.5" customHeight="1">
      <c r="A14" s="34"/>
      <c r="B14" s="94" t="s">
        <v>136</v>
      </c>
      <c r="C14" s="95" t="s">
        <v>201</v>
      </c>
      <c r="D14" s="158" t="s">
        <v>347</v>
      </c>
    </row>
    <row r="15" spans="1:4" ht="24.75" customHeight="1">
      <c r="A15" s="34"/>
      <c r="B15" s="94" t="s">
        <v>137</v>
      </c>
      <c r="C15" s="95" t="s">
        <v>202</v>
      </c>
      <c r="D15" s="158" t="s">
        <v>16</v>
      </c>
    </row>
    <row r="16" spans="1:4" ht="25.5" customHeight="1">
      <c r="A16" s="34"/>
      <c r="B16" s="94" t="s">
        <v>138</v>
      </c>
      <c r="C16" s="95" t="s">
        <v>203</v>
      </c>
      <c r="D16" s="158" t="s">
        <v>16</v>
      </c>
    </row>
    <row r="17" spans="1:6" ht="24" customHeight="1">
      <c r="A17" s="34"/>
      <c r="B17" s="94" t="s">
        <v>139</v>
      </c>
      <c r="C17" s="95" t="s">
        <v>204</v>
      </c>
      <c r="D17" s="158" t="s">
        <v>16</v>
      </c>
      <c r="F17" s="63"/>
    </row>
    <row r="18" spans="1:5" ht="41.25" customHeight="1">
      <c r="A18" s="34"/>
      <c r="B18" s="94" t="s">
        <v>140</v>
      </c>
      <c r="C18" s="95" t="s">
        <v>205</v>
      </c>
      <c r="D18" s="158" t="s">
        <v>348</v>
      </c>
      <c r="E18" s="63"/>
    </row>
    <row r="19" spans="1:5" ht="28.5" customHeight="1">
      <c r="A19" s="34"/>
      <c r="B19" s="96" t="s">
        <v>141</v>
      </c>
      <c r="C19" s="95" t="s">
        <v>206</v>
      </c>
      <c r="D19" s="159" t="s">
        <v>349</v>
      </c>
      <c r="E19" s="63"/>
    </row>
    <row r="20" ht="11.25">
      <c r="D20" s="90"/>
    </row>
    <row r="21" ht="11.25">
      <c r="D21" s="63"/>
    </row>
    <row r="22" spans="2:3" s="72" customFormat="1" ht="12">
      <c r="B22" s="70"/>
      <c r="C22" s="73"/>
    </row>
    <row r="23" spans="2:3" s="72" customFormat="1" ht="12">
      <c r="B23" s="70" t="s">
        <v>50</v>
      </c>
      <c r="C23" s="71" t="s">
        <v>249</v>
      </c>
    </row>
    <row r="24" s="72" customFormat="1" ht="12">
      <c r="C24" s="73"/>
    </row>
    <row r="25" s="72" customFormat="1" ht="12">
      <c r="C25" s="73"/>
    </row>
    <row r="26" s="72" customFormat="1" ht="8.25" customHeight="1">
      <c r="C26" s="73"/>
    </row>
    <row r="27" spans="2:3" s="72" customFormat="1" ht="12">
      <c r="B27" s="70" t="s">
        <v>192</v>
      </c>
      <c r="C27" s="71" t="s">
        <v>250</v>
      </c>
    </row>
    <row r="28" s="72" customFormat="1" ht="12">
      <c r="C28" s="73"/>
    </row>
    <row r="29" s="72" customFormat="1" ht="12">
      <c r="C29" s="73"/>
    </row>
    <row r="30" s="72" customFormat="1" ht="12">
      <c r="C30" s="73"/>
    </row>
    <row r="31" spans="2:3" s="72" customFormat="1" ht="12">
      <c r="B31" s="70" t="s">
        <v>226</v>
      </c>
      <c r="C31" s="71" t="s">
        <v>227</v>
      </c>
    </row>
    <row r="32" s="72" customFormat="1" ht="12">
      <c r="C32" s="73"/>
    </row>
    <row r="33" s="72" customFormat="1" ht="12">
      <c r="C33" s="73"/>
    </row>
    <row r="34" s="72" customFormat="1" ht="12">
      <c r="C34" s="73"/>
    </row>
    <row r="35" s="72" customFormat="1" ht="12">
      <c r="C35" s="73"/>
    </row>
    <row r="36" s="72" customFormat="1" ht="12">
      <c r="C36" s="73"/>
    </row>
  </sheetData>
  <sheetProtection/>
  <mergeCells count="4">
    <mergeCell ref="B4:D4"/>
    <mergeCell ref="B7:D7"/>
    <mergeCell ref="B8:D8"/>
    <mergeCell ref="A10:A11"/>
  </mergeCells>
  <printOptions/>
  <pageMargins left="0.75" right="0.75" top="1" bottom="1" header="0.5" footer="0.5"/>
  <pageSetup fitToHeight="1" fitToWidth="1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E63"/>
  <sheetViews>
    <sheetView tabSelected="1" zoomScalePageLayoutView="0" workbookViewId="0" topLeftCell="A6">
      <selection activeCell="E59" sqref="E59"/>
    </sheetView>
  </sheetViews>
  <sheetFormatPr defaultColWidth="10.66015625" defaultRowHeight="11.25"/>
  <cols>
    <col min="1" max="1" width="2.33203125" style="0" customWidth="1"/>
    <col min="2" max="2" width="67.5" style="0" customWidth="1"/>
    <col min="3" max="3" width="7.33203125" style="1" customWidth="1"/>
    <col min="4" max="4" width="24" style="0" customWidth="1"/>
    <col min="5" max="5" width="24.83203125" style="0" customWidth="1"/>
  </cols>
  <sheetData>
    <row r="1" spans="2:5" ht="9" customHeight="1">
      <c r="B1" s="2"/>
      <c r="C1" s="2"/>
      <c r="D1" s="3"/>
      <c r="E1" s="3"/>
    </row>
    <row r="2" spans="2:5" s="4" customFormat="1" ht="12" customHeight="1">
      <c r="B2" s="5"/>
      <c r="C2" s="6"/>
      <c r="D2" s="6"/>
      <c r="E2" s="7" t="s">
        <v>51</v>
      </c>
    </row>
    <row r="3" spans="2:5" s="4" customFormat="1" ht="12" customHeight="1">
      <c r="B3" s="5"/>
      <c r="C3" s="6"/>
      <c r="D3" s="6"/>
      <c r="E3" s="7" t="s">
        <v>1</v>
      </c>
    </row>
    <row r="4" spans="2:5" s="4" customFormat="1" ht="12" customHeight="1">
      <c r="B4" s="5"/>
      <c r="C4" s="6"/>
      <c r="D4" s="6"/>
      <c r="E4" s="7" t="s">
        <v>2</v>
      </c>
    </row>
    <row r="5" spans="2:5" s="4" customFormat="1" ht="12" customHeight="1">
      <c r="B5" s="5"/>
      <c r="C5" s="6"/>
      <c r="D5" s="6"/>
      <c r="E5" s="7" t="s">
        <v>3</v>
      </c>
    </row>
    <row r="6" spans="2:5" s="4" customFormat="1" ht="12" customHeight="1">
      <c r="B6" s="5"/>
      <c r="C6" s="6"/>
      <c r="D6" s="6"/>
      <c r="E6" s="7" t="s">
        <v>4</v>
      </c>
    </row>
    <row r="7" spans="2:5" s="4" customFormat="1" ht="12" customHeight="1">
      <c r="B7" s="5"/>
      <c r="C7" s="6"/>
      <c r="D7" s="6"/>
      <c r="E7" s="7" t="s">
        <v>5</v>
      </c>
    </row>
    <row r="8" spans="2:5" s="4" customFormat="1" ht="12" customHeight="1">
      <c r="B8" s="8" t="s">
        <v>52</v>
      </c>
      <c r="C8" s="9"/>
      <c r="D8" s="9"/>
      <c r="E8" s="9"/>
    </row>
    <row r="9" spans="2:5" s="4" customFormat="1" ht="12" customHeight="1">
      <c r="B9" s="8" t="s">
        <v>351</v>
      </c>
      <c r="C9" s="9"/>
      <c r="D9" s="9"/>
      <c r="E9" s="9"/>
    </row>
    <row r="10" spans="2:5" ht="12" customHeight="1">
      <c r="B10" s="10" t="s">
        <v>255</v>
      </c>
      <c r="C10" s="11"/>
      <c r="D10" s="11"/>
      <c r="E10" s="11"/>
    </row>
    <row r="11" spans="2:5" ht="11.25" customHeight="1">
      <c r="B11" s="12" t="s">
        <v>7</v>
      </c>
      <c r="C11" s="11"/>
      <c r="D11" s="11"/>
      <c r="E11" s="11"/>
    </row>
    <row r="12" spans="2:5" s="13" customFormat="1" ht="15" customHeight="1">
      <c r="B12" s="207" t="s">
        <v>195</v>
      </c>
      <c r="C12" s="208"/>
      <c r="D12" s="214"/>
      <c r="E12" s="214"/>
    </row>
    <row r="13" spans="2:5" s="13" customFormat="1" ht="15" customHeight="1">
      <c r="B13" s="208" t="s">
        <v>191</v>
      </c>
      <c r="C13" s="208"/>
      <c r="D13" s="208"/>
      <c r="E13" s="208"/>
    </row>
    <row r="14" ht="11.25">
      <c r="E14" s="15" t="s">
        <v>8</v>
      </c>
    </row>
    <row r="15" spans="2:5" ht="21.75" customHeight="1">
      <c r="B15" s="16" t="s">
        <v>53</v>
      </c>
      <c r="C15" s="16" t="s">
        <v>10</v>
      </c>
      <c r="D15" s="16" t="s">
        <v>54</v>
      </c>
      <c r="E15" s="16" t="s">
        <v>55</v>
      </c>
    </row>
    <row r="16" spans="2:5" ht="15" customHeight="1">
      <c r="B16" s="17">
        <v>1</v>
      </c>
      <c r="C16" s="17">
        <v>2</v>
      </c>
      <c r="D16" s="17">
        <v>3</v>
      </c>
      <c r="E16" s="17">
        <v>4</v>
      </c>
    </row>
    <row r="17" spans="2:5" ht="21.75" customHeight="1">
      <c r="B17" s="65" t="s">
        <v>56</v>
      </c>
      <c r="C17" s="66" t="s">
        <v>199</v>
      </c>
      <c r="D17" s="186">
        <f>38138157.85/1000</f>
        <v>38138.15785</v>
      </c>
      <c r="E17" s="186">
        <f>67773570.5/1000</f>
        <v>67773.5705</v>
      </c>
    </row>
    <row r="18" spans="2:5" ht="18" customHeight="1">
      <c r="B18" s="65" t="s">
        <v>57</v>
      </c>
      <c r="C18" s="66" t="s">
        <v>200</v>
      </c>
      <c r="D18" s="186">
        <f>(39265771.95+33387.02)/1000</f>
        <v>39299.158970000004</v>
      </c>
      <c r="E18" s="186">
        <f>(68206048.86+41239.89)/1000</f>
        <v>68247.28875</v>
      </c>
    </row>
    <row r="19" spans="2:5" ht="20.25" customHeight="1">
      <c r="B19" s="65" t="s">
        <v>58</v>
      </c>
      <c r="C19" s="66" t="s">
        <v>201</v>
      </c>
      <c r="D19" s="186">
        <f>D17-D18</f>
        <v>-1161.0011200000008</v>
      </c>
      <c r="E19" s="186">
        <f>E17-E18</f>
        <v>-473.71825000000536</v>
      </c>
    </row>
    <row r="20" spans="2:5" ht="35.25" customHeight="1">
      <c r="B20" s="65" t="s">
        <v>59</v>
      </c>
      <c r="C20" s="66" t="s">
        <v>202</v>
      </c>
      <c r="D20" s="186">
        <v>0</v>
      </c>
      <c r="E20" s="186">
        <v>0</v>
      </c>
    </row>
    <row r="21" spans="2:5" ht="31.5" customHeight="1">
      <c r="B21" s="65" t="s">
        <v>60</v>
      </c>
      <c r="C21" s="66" t="s">
        <v>203</v>
      </c>
      <c r="D21" s="186">
        <v>0</v>
      </c>
      <c r="E21" s="186">
        <v>0</v>
      </c>
    </row>
    <row r="22" spans="2:5" ht="30.75" customHeight="1">
      <c r="B22" s="65" t="s">
        <v>235</v>
      </c>
      <c r="C22" s="66" t="s">
        <v>204</v>
      </c>
      <c r="D22" s="186">
        <v>0</v>
      </c>
      <c r="E22" s="186">
        <v>0</v>
      </c>
    </row>
    <row r="23" spans="2:5" ht="14.25" customHeight="1">
      <c r="B23" s="65" t="s">
        <v>61</v>
      </c>
      <c r="C23" s="66" t="s">
        <v>205</v>
      </c>
      <c r="D23" s="186">
        <v>0</v>
      </c>
      <c r="E23" s="186">
        <v>0</v>
      </c>
    </row>
    <row r="24" spans="2:5" ht="20.25" customHeight="1">
      <c r="B24" s="65" t="s">
        <v>62</v>
      </c>
      <c r="C24" s="66" t="s">
        <v>206</v>
      </c>
      <c r="D24" s="186">
        <v>0</v>
      </c>
      <c r="E24" s="186">
        <v>0</v>
      </c>
    </row>
    <row r="25" spans="2:5" ht="15.75" customHeight="1">
      <c r="B25" s="65" t="s">
        <v>236</v>
      </c>
      <c r="C25" s="66" t="s">
        <v>216</v>
      </c>
      <c r="D25" s="186">
        <v>0</v>
      </c>
      <c r="E25" s="186">
        <v>0</v>
      </c>
    </row>
    <row r="26" spans="2:5" ht="15" customHeight="1">
      <c r="B26" s="65" t="s">
        <v>63</v>
      </c>
      <c r="C26" s="66" t="s">
        <v>208</v>
      </c>
      <c r="D26" s="186">
        <f>((166471.7-2619.5)-(902901.48-72294.71)+2141851.19)/1000</f>
        <v>1475.0966199999998</v>
      </c>
      <c r="E26" s="186">
        <f>((902901.48-72298.87)-(922287.05-222275.06)+4148781.94)/1000</f>
        <v>4279.37256</v>
      </c>
    </row>
    <row r="27" spans="2:5" ht="15" customHeight="1">
      <c r="B27" s="65" t="s">
        <v>64</v>
      </c>
      <c r="C27" s="66" t="s">
        <v>209</v>
      </c>
      <c r="D27" s="186">
        <v>0</v>
      </c>
      <c r="E27" s="186">
        <v>0</v>
      </c>
    </row>
    <row r="28" spans="2:5" ht="15.75" customHeight="1">
      <c r="B28" s="65" t="s">
        <v>65</v>
      </c>
      <c r="C28" s="66" t="s">
        <v>210</v>
      </c>
      <c r="D28" s="186">
        <v>0</v>
      </c>
      <c r="E28" s="186">
        <v>0</v>
      </c>
    </row>
    <row r="29" spans="2:5" ht="21.75" customHeight="1">
      <c r="B29" s="65" t="s">
        <v>66</v>
      </c>
      <c r="C29" s="66" t="s">
        <v>217</v>
      </c>
      <c r="D29" s="186">
        <v>0</v>
      </c>
      <c r="E29" s="186">
        <v>0</v>
      </c>
    </row>
    <row r="30" spans="2:5" ht="30" customHeight="1">
      <c r="B30" s="65" t="s">
        <v>247</v>
      </c>
      <c r="C30" s="66" t="s">
        <v>218</v>
      </c>
      <c r="D30" s="186">
        <f>D33+D32</f>
        <v>0</v>
      </c>
      <c r="E30" s="186">
        <f>E33</f>
        <v>0</v>
      </c>
    </row>
    <row r="31" spans="2:5" ht="12.75">
      <c r="B31" s="65" t="s">
        <v>67</v>
      </c>
      <c r="C31" s="66"/>
      <c r="D31" s="186"/>
      <c r="E31" s="186"/>
    </row>
    <row r="32" spans="2:5" ht="15.75" customHeight="1">
      <c r="B32" s="65" t="s">
        <v>68</v>
      </c>
      <c r="C32" s="66" t="s">
        <v>237</v>
      </c>
      <c r="D32" s="186">
        <v>0</v>
      </c>
      <c r="E32" s="186">
        <v>0</v>
      </c>
    </row>
    <row r="33" spans="2:5" ht="15.75" customHeight="1">
      <c r="B33" s="65" t="s">
        <v>69</v>
      </c>
      <c r="C33" s="66" t="s">
        <v>238</v>
      </c>
      <c r="D33" s="186">
        <v>0</v>
      </c>
      <c r="E33" s="186">
        <v>0</v>
      </c>
    </row>
    <row r="34" spans="2:5" ht="15" customHeight="1">
      <c r="B34" s="65" t="s">
        <v>70</v>
      </c>
      <c r="C34" s="66" t="s">
        <v>239</v>
      </c>
      <c r="D34" s="186">
        <v>0</v>
      </c>
      <c r="E34" s="186">
        <v>0</v>
      </c>
    </row>
    <row r="35" spans="2:5" ht="33" customHeight="1">
      <c r="B35" s="65" t="s">
        <v>248</v>
      </c>
      <c r="C35" s="66" t="s">
        <v>220</v>
      </c>
      <c r="D35" s="186">
        <f>SUM(D37:D40)</f>
        <v>-1273.93732</v>
      </c>
      <c r="E35" s="186">
        <f>SUM(E37:E40)</f>
        <v>-323.53405</v>
      </c>
    </row>
    <row r="36" spans="2:5" ht="12.75">
      <c r="B36" s="65" t="s">
        <v>67</v>
      </c>
      <c r="C36" s="66"/>
      <c r="D36" s="186"/>
      <c r="E36" s="186"/>
    </row>
    <row r="37" spans="2:5" ht="14.25" customHeight="1">
      <c r="B37" s="65" t="s">
        <v>68</v>
      </c>
      <c r="C37" s="66" t="s">
        <v>240</v>
      </c>
      <c r="D37" s="186">
        <v>0</v>
      </c>
      <c r="E37" s="186">
        <f>-6110.07/1000</f>
        <v>-6.1100699999999994</v>
      </c>
    </row>
    <row r="38" spans="2:5" ht="17.25" customHeight="1">
      <c r="B38" s="65" t="s">
        <v>69</v>
      </c>
      <c r="C38" s="66" t="s">
        <v>241</v>
      </c>
      <c r="D38" s="186">
        <f>-1273937.32/1000</f>
        <v>-1273.93732</v>
      </c>
      <c r="E38" s="186">
        <f>-317423.98/1000</f>
        <v>-317.42398</v>
      </c>
    </row>
    <row r="39" spans="2:5" ht="15" customHeight="1">
      <c r="B39" s="65" t="s">
        <v>71</v>
      </c>
      <c r="C39" s="66" t="s">
        <v>242</v>
      </c>
      <c r="D39" s="186">
        <v>0</v>
      </c>
      <c r="E39" s="186">
        <v>0</v>
      </c>
    </row>
    <row r="40" spans="2:5" ht="14.25" customHeight="1">
      <c r="B40" s="65" t="s">
        <v>72</v>
      </c>
      <c r="C40" s="66" t="s">
        <v>243</v>
      </c>
      <c r="D40" s="186">
        <v>0</v>
      </c>
      <c r="E40" s="186">
        <v>0</v>
      </c>
    </row>
    <row r="41" spans="2:5" ht="27" customHeight="1">
      <c r="B41" s="65" t="s">
        <v>244</v>
      </c>
      <c r="C41" s="66" t="s">
        <v>221</v>
      </c>
      <c r="D41" s="186">
        <v>0</v>
      </c>
      <c r="E41" s="186">
        <v>0</v>
      </c>
    </row>
    <row r="42" spans="2:5" ht="41.25" customHeight="1">
      <c r="B42" s="65" t="s">
        <v>245</v>
      </c>
      <c r="C42" s="66" t="s">
        <v>222</v>
      </c>
      <c r="D42" s="186">
        <f>D43+(8850+300)/1000</f>
        <v>481.10628999999994</v>
      </c>
      <c r="E42" s="186">
        <f>E43+(7006.5)/1000+2037.75/1000</f>
        <v>1322.5548</v>
      </c>
    </row>
    <row r="43" spans="2:5" ht="17.25" customHeight="1">
      <c r="B43" s="65" t="s">
        <v>73</v>
      </c>
      <c r="C43" s="66" t="s">
        <v>223</v>
      </c>
      <c r="D43" s="186">
        <f>471956.29/1000</f>
        <v>471.95628999999997</v>
      </c>
      <c r="E43" s="186">
        <f>1313510.55/1000</f>
        <v>1313.51055</v>
      </c>
    </row>
    <row r="44" spans="2:5" ht="18" customHeight="1">
      <c r="B44" s="65" t="s">
        <v>74</v>
      </c>
      <c r="C44" s="66" t="s">
        <v>224</v>
      </c>
      <c r="D44" s="186">
        <f>(351056.15)/1000</f>
        <v>351.05615</v>
      </c>
      <c r="E44" s="186">
        <f>(329298.27+0.02)/1000-(5651.23+811.62)/1000</f>
        <v>322.83544000000006</v>
      </c>
    </row>
    <row r="45" spans="2:5" ht="16.5" customHeight="1">
      <c r="B45" s="65" t="s">
        <v>75</v>
      </c>
      <c r="C45" s="66" t="s">
        <v>225</v>
      </c>
      <c r="D45" s="186">
        <v>0</v>
      </c>
      <c r="E45" s="186">
        <v>0</v>
      </c>
    </row>
    <row r="46" spans="2:5" ht="35.25" customHeight="1">
      <c r="B46" s="65" t="s">
        <v>76</v>
      </c>
      <c r="C46" s="66" t="s">
        <v>211</v>
      </c>
      <c r="D46" s="186">
        <f>190335.3/1000</f>
        <v>190.3353</v>
      </c>
      <c r="E46" s="186">
        <f>40732066.48/1000</f>
        <v>40732.066479999994</v>
      </c>
    </row>
    <row r="47" spans="2:5" ht="44.25" customHeight="1">
      <c r="B47" s="65" t="s">
        <v>246</v>
      </c>
      <c r="C47" s="66" t="s">
        <v>212</v>
      </c>
      <c r="D47" s="186">
        <f>24434411.03/1000</f>
        <v>24434.411030000003</v>
      </c>
      <c r="E47" s="186">
        <f>39515030.91/1000</f>
        <v>39515.030909999994</v>
      </c>
    </row>
    <row r="48" spans="2:5" ht="71.25" customHeight="1">
      <c r="B48" s="65" t="s">
        <v>77</v>
      </c>
      <c r="C48" s="66" t="s">
        <v>213</v>
      </c>
      <c r="D48" s="186">
        <f>D19+D22+D25+D26+D27+D28+D29+D30+D35+D41+D44+D46-D42-D47-D45</f>
        <v>-25333.967690000005</v>
      </c>
      <c r="E48" s="186">
        <f>E19+E22+E25+E26+E27+E28+E29+E30+E35+E41+E44+E46-E42-E47-E45</f>
        <v>3699.4364699999933</v>
      </c>
    </row>
    <row r="49" spans="4:5" ht="12">
      <c r="D49" s="105"/>
      <c r="E49" s="91"/>
    </row>
    <row r="50" spans="2:5" ht="11.25">
      <c r="B50" s="18"/>
      <c r="C50" s="19"/>
      <c r="D50" s="105"/>
      <c r="E50" s="18"/>
    </row>
    <row r="51" spans="2:5" ht="11.25" customHeight="1">
      <c r="B51" s="70" t="s">
        <v>50</v>
      </c>
      <c r="C51" s="71" t="s">
        <v>253</v>
      </c>
      <c r="D51" s="105"/>
      <c r="E51" s="72"/>
    </row>
    <row r="52" spans="2:5" ht="12">
      <c r="B52" s="72"/>
      <c r="C52" s="73"/>
      <c r="D52" s="105"/>
      <c r="E52" s="72"/>
    </row>
    <row r="53" spans="2:5" ht="12">
      <c r="B53" s="72"/>
      <c r="C53" s="73"/>
      <c r="D53" s="105"/>
      <c r="E53" s="72"/>
    </row>
    <row r="54" spans="2:5" ht="11.25" customHeight="1">
      <c r="B54" s="72"/>
      <c r="C54" s="73"/>
      <c r="D54" s="105"/>
      <c r="E54" s="72"/>
    </row>
    <row r="55" spans="2:5" ht="12">
      <c r="B55" s="70" t="s">
        <v>192</v>
      </c>
      <c r="C55" s="71" t="s">
        <v>193</v>
      </c>
      <c r="D55" s="105"/>
      <c r="E55" s="72"/>
    </row>
    <row r="56" spans="2:5" ht="12">
      <c r="B56" s="72"/>
      <c r="C56" s="73"/>
      <c r="D56" s="106"/>
      <c r="E56" s="72"/>
    </row>
    <row r="57" spans="2:5" ht="12">
      <c r="B57" s="72"/>
      <c r="C57" s="73"/>
      <c r="D57" s="106"/>
      <c r="E57" s="72"/>
    </row>
    <row r="58" spans="2:5" ht="12">
      <c r="B58" s="72"/>
      <c r="C58" s="73"/>
      <c r="D58" s="105"/>
      <c r="E58" s="72"/>
    </row>
    <row r="59" spans="2:5" ht="12.75">
      <c r="B59" s="70" t="s">
        <v>226</v>
      </c>
      <c r="C59" s="71" t="s">
        <v>227</v>
      </c>
      <c r="D59" s="107"/>
      <c r="E59" s="72"/>
    </row>
    <row r="60" spans="2:5" ht="12.75">
      <c r="B60" s="72"/>
      <c r="C60" s="73"/>
      <c r="D60" s="107"/>
      <c r="E60" s="72"/>
    </row>
    <row r="61" spans="2:5" ht="12">
      <c r="B61" s="72" t="s">
        <v>228</v>
      </c>
      <c r="C61" s="73"/>
      <c r="D61" s="105"/>
      <c r="E61" s="72"/>
    </row>
    <row r="62" ht="11.25">
      <c r="D62" s="99"/>
    </row>
    <row r="63" ht="11.25">
      <c r="D63" s="99"/>
    </row>
  </sheetData>
  <sheetProtection/>
  <mergeCells count="2">
    <mergeCell ref="B13:E13"/>
    <mergeCell ref="B12:E12"/>
  </mergeCells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44"/>
  <sheetViews>
    <sheetView zoomScale="75" zoomScaleNormal="75" zoomScalePageLayoutView="0" workbookViewId="0" topLeftCell="A24">
      <selection activeCell="FS27" sqref="FS27"/>
    </sheetView>
  </sheetViews>
  <sheetFormatPr defaultColWidth="1.0078125" defaultRowHeight="11.25"/>
  <cols>
    <col min="1" max="14" width="1.0078125" style="20" customWidth="1"/>
    <col min="15" max="15" width="30.66015625" style="20" customWidth="1"/>
    <col min="16" max="36" width="1.0078125" style="20" customWidth="1"/>
    <col min="37" max="37" width="3.66015625" style="20" customWidth="1"/>
    <col min="38" max="38" width="20.5" style="20" customWidth="1"/>
    <col min="39" max="16384" width="1.0078125" style="20" customWidth="1"/>
  </cols>
  <sheetData>
    <row r="1" ht="12" customHeight="1">
      <c r="BS1" s="20" t="s">
        <v>78</v>
      </c>
    </row>
    <row r="2" ht="12" customHeight="1">
      <c r="BS2" s="20" t="s">
        <v>1</v>
      </c>
    </row>
    <row r="3" ht="12" customHeight="1">
      <c r="BS3" s="20" t="s">
        <v>79</v>
      </c>
    </row>
    <row r="4" ht="12" customHeight="1">
      <c r="BS4" s="20" t="s">
        <v>80</v>
      </c>
    </row>
    <row r="5" ht="12" customHeight="1">
      <c r="BS5" s="20" t="s">
        <v>81</v>
      </c>
    </row>
    <row r="7" spans="1:107" ht="12.75">
      <c r="A7" s="252" t="s">
        <v>319</v>
      </c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  <c r="V7" s="252"/>
      <c r="W7" s="252"/>
      <c r="X7" s="252"/>
      <c r="Y7" s="252"/>
      <c r="Z7" s="252"/>
      <c r="AA7" s="252"/>
      <c r="AB7" s="252"/>
      <c r="AC7" s="252"/>
      <c r="AD7" s="252"/>
      <c r="AE7" s="252"/>
      <c r="AF7" s="252"/>
      <c r="AG7" s="252"/>
      <c r="AH7" s="252"/>
      <c r="AI7" s="252"/>
      <c r="AJ7" s="252"/>
      <c r="AK7" s="252"/>
      <c r="AL7" s="252"/>
      <c r="AM7" s="252"/>
      <c r="AN7" s="252"/>
      <c r="AO7" s="252"/>
      <c r="AP7" s="252"/>
      <c r="AQ7" s="252"/>
      <c r="AR7" s="252"/>
      <c r="AS7" s="252"/>
      <c r="AT7" s="252"/>
      <c r="AU7" s="252"/>
      <c r="AV7" s="252"/>
      <c r="AW7" s="252"/>
      <c r="AX7" s="252"/>
      <c r="AY7" s="252"/>
      <c r="AZ7" s="252"/>
      <c r="BA7" s="252"/>
      <c r="BB7" s="252"/>
      <c r="BC7" s="252"/>
      <c r="BD7" s="252"/>
      <c r="BE7" s="252"/>
      <c r="BF7" s="252"/>
      <c r="BG7" s="252"/>
      <c r="BH7" s="252"/>
      <c r="BI7" s="252"/>
      <c r="BJ7" s="252"/>
      <c r="BK7" s="252"/>
      <c r="BL7" s="252"/>
      <c r="BM7" s="252"/>
      <c r="BN7" s="252"/>
      <c r="BO7" s="252"/>
      <c r="BP7" s="252"/>
      <c r="BQ7" s="252"/>
      <c r="BR7" s="252"/>
      <c r="BS7" s="252"/>
      <c r="BT7" s="252"/>
      <c r="BU7" s="252"/>
      <c r="BV7" s="252"/>
      <c r="BW7" s="252"/>
      <c r="BX7" s="252"/>
      <c r="BY7" s="252"/>
      <c r="BZ7" s="252"/>
      <c r="CA7" s="252"/>
      <c r="CB7" s="252"/>
      <c r="CC7" s="252"/>
      <c r="CD7" s="252"/>
      <c r="CE7" s="252"/>
      <c r="CF7" s="252"/>
      <c r="CG7" s="252"/>
      <c r="CH7" s="252"/>
      <c r="CI7" s="252"/>
      <c r="CJ7" s="252"/>
      <c r="CK7" s="252"/>
      <c r="CL7" s="252"/>
      <c r="CM7" s="252"/>
      <c r="CN7" s="252"/>
      <c r="CO7" s="252"/>
      <c r="CP7" s="252"/>
      <c r="CQ7" s="252"/>
      <c r="CR7" s="252"/>
      <c r="CS7" s="252"/>
      <c r="CT7" s="252"/>
      <c r="CU7" s="252"/>
      <c r="CV7" s="252"/>
      <c r="CW7" s="252"/>
      <c r="CX7" s="252"/>
      <c r="CY7" s="252"/>
      <c r="CZ7" s="252"/>
      <c r="DA7" s="252"/>
      <c r="DB7" s="252"/>
      <c r="DC7" s="252"/>
    </row>
    <row r="8" spans="11:97" ht="12.75">
      <c r="K8" s="236" t="s">
        <v>256</v>
      </c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AO8" s="236"/>
      <c r="AP8" s="236"/>
      <c r="AQ8" s="236"/>
      <c r="AR8" s="236"/>
      <c r="AS8" s="236"/>
      <c r="AT8" s="236"/>
      <c r="AU8" s="236"/>
      <c r="AV8" s="236"/>
      <c r="AW8" s="236"/>
      <c r="AX8" s="236"/>
      <c r="AY8" s="236"/>
      <c r="AZ8" s="236"/>
      <c r="BA8" s="236"/>
      <c r="BB8" s="236"/>
      <c r="BC8" s="236"/>
      <c r="BD8" s="236"/>
      <c r="BE8" s="236"/>
      <c r="BF8" s="236"/>
      <c r="BG8" s="236"/>
      <c r="BH8" s="236"/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</row>
    <row r="9" spans="11:97" ht="25.5" customHeight="1">
      <c r="K9" s="237" t="s">
        <v>82</v>
      </c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237"/>
      <c r="AV9" s="237"/>
      <c r="AW9" s="237"/>
      <c r="AX9" s="237"/>
      <c r="AY9" s="237"/>
      <c r="AZ9" s="237"/>
      <c r="BA9" s="237"/>
      <c r="BB9" s="237"/>
      <c r="BC9" s="237"/>
      <c r="BD9" s="237"/>
      <c r="BE9" s="237"/>
      <c r="BF9" s="237"/>
      <c r="BG9" s="237"/>
      <c r="BH9" s="237"/>
      <c r="BI9" s="237"/>
      <c r="BJ9" s="237"/>
      <c r="BK9" s="237"/>
      <c r="BL9" s="237"/>
      <c r="BM9" s="237"/>
      <c r="BN9" s="237"/>
      <c r="BO9" s="237"/>
      <c r="BP9" s="237"/>
      <c r="BQ9" s="237"/>
      <c r="BR9" s="237"/>
      <c r="BS9" s="237"/>
      <c r="BT9" s="237"/>
      <c r="BU9" s="237"/>
      <c r="BV9" s="237"/>
      <c r="BW9" s="237"/>
      <c r="BX9" s="237"/>
      <c r="BY9" s="237"/>
      <c r="BZ9" s="237"/>
      <c r="CA9" s="237"/>
      <c r="CB9" s="237"/>
      <c r="CC9" s="237"/>
      <c r="CD9" s="237"/>
      <c r="CE9" s="237"/>
      <c r="CF9" s="237"/>
      <c r="CG9" s="237"/>
      <c r="CH9" s="237"/>
      <c r="CI9" s="237"/>
      <c r="CJ9" s="237"/>
      <c r="CK9" s="237"/>
      <c r="CL9" s="237"/>
      <c r="CM9" s="237"/>
      <c r="CN9" s="237"/>
      <c r="CO9" s="237"/>
      <c r="CP9" s="237"/>
      <c r="CQ9" s="237"/>
      <c r="CR9" s="237"/>
      <c r="CS9" s="237"/>
    </row>
    <row r="10" spans="43:65" ht="12.75">
      <c r="AQ10" s="100"/>
      <c r="AR10" s="100"/>
      <c r="AS10" s="100"/>
      <c r="AT10" s="100"/>
      <c r="AU10" s="100"/>
      <c r="AV10" s="100"/>
      <c r="AW10" s="100"/>
      <c r="AX10" s="100"/>
      <c r="AY10" s="100"/>
      <c r="AZ10" s="100"/>
      <c r="BA10" s="100"/>
      <c r="BB10" s="100"/>
      <c r="BC10" s="100"/>
      <c r="BD10" s="100"/>
      <c r="BE10" s="100"/>
      <c r="BF10" s="100"/>
      <c r="BG10" s="100"/>
      <c r="BH10" s="100"/>
      <c r="BI10" s="100"/>
      <c r="BJ10" s="100"/>
      <c r="BK10" s="100"/>
      <c r="BL10" s="100"/>
      <c r="BM10" s="100"/>
    </row>
    <row r="11" ht="12.75">
      <c r="A11" s="20" t="s">
        <v>83</v>
      </c>
    </row>
    <row r="12" spans="1:107" ht="12.75">
      <c r="A12" s="20" t="s">
        <v>84</v>
      </c>
      <c r="AC12" s="236" t="s">
        <v>85</v>
      </c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AO12" s="236"/>
      <c r="AP12" s="236"/>
      <c r="AQ12" s="236"/>
      <c r="AR12" s="236"/>
      <c r="AS12" s="236"/>
      <c r="AT12" s="236"/>
      <c r="AU12" s="236"/>
      <c r="AV12" s="236"/>
      <c r="AW12" s="236"/>
      <c r="AX12" s="236"/>
      <c r="AY12" s="236"/>
      <c r="AZ12" s="236"/>
      <c r="BA12" s="236"/>
      <c r="BB12" s="236"/>
      <c r="BC12" s="236"/>
      <c r="BD12" s="236"/>
      <c r="BE12" s="236"/>
      <c r="BF12" s="236"/>
      <c r="BG12" s="236"/>
      <c r="BH12" s="236"/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V12" s="236"/>
      <c r="BW12" s="236"/>
      <c r="BX12" s="236"/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  <c r="CV12" s="236"/>
      <c r="CW12" s="236"/>
      <c r="CX12" s="236"/>
      <c r="CY12" s="236"/>
      <c r="CZ12" s="236"/>
      <c r="DA12" s="236"/>
      <c r="DB12" s="236"/>
      <c r="DC12" s="236"/>
    </row>
    <row r="14" ht="12.75">
      <c r="H14" s="20" t="s">
        <v>86</v>
      </c>
    </row>
    <row r="16" spans="1:107" ht="63.75" customHeight="1">
      <c r="A16" s="249" t="s">
        <v>87</v>
      </c>
      <c r="B16" s="250"/>
      <c r="C16" s="250"/>
      <c r="D16" s="250"/>
      <c r="E16" s="250"/>
      <c r="F16" s="250"/>
      <c r="G16" s="250"/>
      <c r="H16" s="250"/>
      <c r="I16" s="250"/>
      <c r="J16" s="250"/>
      <c r="K16" s="250"/>
      <c r="L16" s="250"/>
      <c r="M16" s="250"/>
      <c r="N16" s="250"/>
      <c r="O16" s="250"/>
      <c r="P16" s="250"/>
      <c r="Q16" s="250"/>
      <c r="R16" s="250"/>
      <c r="S16" s="250"/>
      <c r="T16" s="250"/>
      <c r="U16" s="250"/>
      <c r="V16" s="250"/>
      <c r="W16" s="250"/>
      <c r="X16" s="250"/>
      <c r="Y16" s="250"/>
      <c r="Z16" s="250"/>
      <c r="AA16" s="250"/>
      <c r="AB16" s="250"/>
      <c r="AC16" s="250"/>
      <c r="AD16" s="250"/>
      <c r="AE16" s="250"/>
      <c r="AF16" s="250"/>
      <c r="AG16" s="250"/>
      <c r="AH16" s="250"/>
      <c r="AI16" s="250"/>
      <c r="AJ16" s="250"/>
      <c r="AK16" s="250"/>
      <c r="AL16" s="250"/>
      <c r="AM16" s="250"/>
      <c r="AN16" s="250"/>
      <c r="AO16" s="250"/>
      <c r="AP16" s="251"/>
      <c r="AQ16" s="249" t="s">
        <v>88</v>
      </c>
      <c r="AR16" s="250"/>
      <c r="AS16" s="250"/>
      <c r="AT16" s="250"/>
      <c r="AU16" s="250"/>
      <c r="AV16" s="250"/>
      <c r="AW16" s="250"/>
      <c r="AX16" s="250"/>
      <c r="AY16" s="250"/>
      <c r="AZ16" s="250"/>
      <c r="BA16" s="250"/>
      <c r="BB16" s="250"/>
      <c r="BC16" s="250"/>
      <c r="BD16" s="250"/>
      <c r="BE16" s="250"/>
      <c r="BF16" s="251"/>
      <c r="BG16" s="249" t="s">
        <v>89</v>
      </c>
      <c r="BH16" s="250"/>
      <c r="BI16" s="250"/>
      <c r="BJ16" s="250"/>
      <c r="BK16" s="250"/>
      <c r="BL16" s="250"/>
      <c r="BM16" s="250"/>
      <c r="BN16" s="250"/>
      <c r="BO16" s="250"/>
      <c r="BP16" s="250"/>
      <c r="BQ16" s="250"/>
      <c r="BR16" s="250"/>
      <c r="BS16" s="250"/>
      <c r="BT16" s="250"/>
      <c r="BU16" s="251"/>
      <c r="BV16" s="249" t="s">
        <v>90</v>
      </c>
      <c r="BW16" s="250"/>
      <c r="BX16" s="250"/>
      <c r="BY16" s="250"/>
      <c r="BZ16" s="250"/>
      <c r="CA16" s="250"/>
      <c r="CB16" s="250"/>
      <c r="CC16" s="250"/>
      <c r="CD16" s="250"/>
      <c r="CE16" s="250"/>
      <c r="CF16" s="250"/>
      <c r="CG16" s="250"/>
      <c r="CH16" s="251"/>
      <c r="CI16" s="249" t="s">
        <v>91</v>
      </c>
      <c r="CJ16" s="250"/>
      <c r="CK16" s="250"/>
      <c r="CL16" s="250"/>
      <c r="CM16" s="250"/>
      <c r="CN16" s="250"/>
      <c r="CO16" s="250"/>
      <c r="CP16" s="250"/>
      <c r="CQ16" s="250"/>
      <c r="CR16" s="250"/>
      <c r="CS16" s="250"/>
      <c r="CT16" s="250"/>
      <c r="CU16" s="250"/>
      <c r="CV16" s="250"/>
      <c r="CW16" s="250"/>
      <c r="CX16" s="250"/>
      <c r="CY16" s="250"/>
      <c r="CZ16" s="250"/>
      <c r="DA16" s="250"/>
      <c r="DB16" s="250"/>
      <c r="DC16" s="251"/>
    </row>
    <row r="17" spans="1:107" ht="12.75">
      <c r="A17" s="239">
        <v>1</v>
      </c>
      <c r="B17" s="240"/>
      <c r="C17" s="240"/>
      <c r="D17" s="240"/>
      <c r="E17" s="240"/>
      <c r="F17" s="240"/>
      <c r="G17" s="240"/>
      <c r="H17" s="240"/>
      <c r="I17" s="240"/>
      <c r="J17" s="240"/>
      <c r="K17" s="240"/>
      <c r="L17" s="240"/>
      <c r="M17" s="240"/>
      <c r="N17" s="240"/>
      <c r="O17" s="240"/>
      <c r="P17" s="240"/>
      <c r="Q17" s="240"/>
      <c r="R17" s="240"/>
      <c r="S17" s="240"/>
      <c r="T17" s="240"/>
      <c r="U17" s="240"/>
      <c r="V17" s="240"/>
      <c r="W17" s="240"/>
      <c r="X17" s="240"/>
      <c r="Y17" s="240"/>
      <c r="Z17" s="240"/>
      <c r="AA17" s="240"/>
      <c r="AB17" s="240"/>
      <c r="AC17" s="240"/>
      <c r="AD17" s="240"/>
      <c r="AE17" s="240"/>
      <c r="AF17" s="240"/>
      <c r="AG17" s="240"/>
      <c r="AH17" s="240"/>
      <c r="AI17" s="240"/>
      <c r="AJ17" s="240"/>
      <c r="AK17" s="240"/>
      <c r="AL17" s="240"/>
      <c r="AM17" s="240"/>
      <c r="AN17" s="240"/>
      <c r="AO17" s="240"/>
      <c r="AP17" s="241"/>
      <c r="AQ17" s="239">
        <v>2</v>
      </c>
      <c r="AR17" s="240"/>
      <c r="AS17" s="240"/>
      <c r="AT17" s="240"/>
      <c r="AU17" s="240"/>
      <c r="AV17" s="240"/>
      <c r="AW17" s="240"/>
      <c r="AX17" s="240"/>
      <c r="AY17" s="240"/>
      <c r="AZ17" s="240"/>
      <c r="BA17" s="240"/>
      <c r="BB17" s="240"/>
      <c r="BC17" s="240"/>
      <c r="BD17" s="240"/>
      <c r="BE17" s="240"/>
      <c r="BF17" s="241"/>
      <c r="BG17" s="239">
        <v>3</v>
      </c>
      <c r="BH17" s="240"/>
      <c r="BI17" s="240"/>
      <c r="BJ17" s="240"/>
      <c r="BK17" s="240"/>
      <c r="BL17" s="240"/>
      <c r="BM17" s="240"/>
      <c r="BN17" s="240"/>
      <c r="BO17" s="240"/>
      <c r="BP17" s="240"/>
      <c r="BQ17" s="240"/>
      <c r="BR17" s="240"/>
      <c r="BS17" s="240"/>
      <c r="BT17" s="240"/>
      <c r="BU17" s="241"/>
      <c r="BV17" s="239">
        <v>4</v>
      </c>
      <c r="BW17" s="240"/>
      <c r="BX17" s="240"/>
      <c r="BY17" s="240"/>
      <c r="BZ17" s="240"/>
      <c r="CA17" s="240"/>
      <c r="CB17" s="240"/>
      <c r="CC17" s="240"/>
      <c r="CD17" s="240"/>
      <c r="CE17" s="240"/>
      <c r="CF17" s="240"/>
      <c r="CG17" s="240"/>
      <c r="CH17" s="241"/>
      <c r="CI17" s="239">
        <v>5</v>
      </c>
      <c r="CJ17" s="240"/>
      <c r="CK17" s="240"/>
      <c r="CL17" s="240"/>
      <c r="CM17" s="240"/>
      <c r="CN17" s="240"/>
      <c r="CO17" s="240"/>
      <c r="CP17" s="240"/>
      <c r="CQ17" s="240"/>
      <c r="CR17" s="240"/>
      <c r="CS17" s="240"/>
      <c r="CT17" s="240"/>
      <c r="CU17" s="240"/>
      <c r="CV17" s="240"/>
      <c r="CW17" s="240"/>
      <c r="CX17" s="240"/>
      <c r="CY17" s="240"/>
      <c r="CZ17" s="240"/>
      <c r="DA17" s="240"/>
      <c r="DB17" s="240"/>
      <c r="DC17" s="241"/>
    </row>
    <row r="18" spans="1:107" ht="12.75">
      <c r="A18" s="246" t="s">
        <v>16</v>
      </c>
      <c r="B18" s="247"/>
      <c r="C18" s="247"/>
      <c r="D18" s="247"/>
      <c r="E18" s="247"/>
      <c r="F18" s="247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7"/>
      <c r="T18" s="247"/>
      <c r="U18" s="247"/>
      <c r="V18" s="247"/>
      <c r="W18" s="247"/>
      <c r="X18" s="247"/>
      <c r="Y18" s="247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8"/>
      <c r="AQ18" s="239" t="s">
        <v>16</v>
      </c>
      <c r="AR18" s="240"/>
      <c r="AS18" s="240"/>
      <c r="AT18" s="240"/>
      <c r="AU18" s="240"/>
      <c r="AV18" s="240"/>
      <c r="AW18" s="240"/>
      <c r="AX18" s="240"/>
      <c r="AY18" s="240"/>
      <c r="AZ18" s="240"/>
      <c r="BA18" s="240"/>
      <c r="BB18" s="240"/>
      <c r="BC18" s="240"/>
      <c r="BD18" s="240"/>
      <c r="BE18" s="240"/>
      <c r="BF18" s="241"/>
      <c r="BG18" s="242" t="s">
        <v>16</v>
      </c>
      <c r="BH18" s="240"/>
      <c r="BI18" s="240"/>
      <c r="BJ18" s="240"/>
      <c r="BK18" s="240"/>
      <c r="BL18" s="240"/>
      <c r="BM18" s="240"/>
      <c r="BN18" s="240"/>
      <c r="BO18" s="240"/>
      <c r="BP18" s="240"/>
      <c r="BQ18" s="240"/>
      <c r="BR18" s="240"/>
      <c r="BS18" s="240"/>
      <c r="BT18" s="240"/>
      <c r="BU18" s="241"/>
      <c r="BV18" s="243" t="s">
        <v>16</v>
      </c>
      <c r="BW18" s="244"/>
      <c r="BX18" s="244"/>
      <c r="BY18" s="244"/>
      <c r="BZ18" s="244"/>
      <c r="CA18" s="244"/>
      <c r="CB18" s="244"/>
      <c r="CC18" s="244"/>
      <c r="CD18" s="244"/>
      <c r="CE18" s="244"/>
      <c r="CF18" s="244"/>
      <c r="CG18" s="244"/>
      <c r="CH18" s="245"/>
      <c r="CI18" s="243" t="s">
        <v>16</v>
      </c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5"/>
    </row>
    <row r="19" spans="1:107" ht="12.75">
      <c r="A19" s="215"/>
      <c r="B19" s="216"/>
      <c r="C19" s="216"/>
      <c r="D19" s="216"/>
      <c r="E19" s="216"/>
      <c r="F19" s="216"/>
      <c r="G19" s="216"/>
      <c r="H19" s="216"/>
      <c r="I19" s="216"/>
      <c r="J19" s="216"/>
      <c r="K19" s="216"/>
      <c r="L19" s="216"/>
      <c r="M19" s="216"/>
      <c r="N19" s="216"/>
      <c r="O19" s="216"/>
      <c r="P19" s="216"/>
      <c r="Q19" s="216"/>
      <c r="R19" s="216"/>
      <c r="S19" s="216"/>
      <c r="T19" s="216"/>
      <c r="U19" s="216"/>
      <c r="V19" s="216"/>
      <c r="W19" s="216"/>
      <c r="X19" s="216"/>
      <c r="Y19" s="216"/>
      <c r="Z19" s="216"/>
      <c r="AA19" s="216"/>
      <c r="AB19" s="216"/>
      <c r="AC19" s="216"/>
      <c r="AD19" s="216"/>
      <c r="AE19" s="216"/>
      <c r="AF19" s="216"/>
      <c r="AG19" s="216"/>
      <c r="AH19" s="216"/>
      <c r="AI19" s="216"/>
      <c r="AJ19" s="216"/>
      <c r="AK19" s="216"/>
      <c r="AL19" s="216"/>
      <c r="AM19" s="216"/>
      <c r="AN19" s="216"/>
      <c r="AO19" s="216"/>
      <c r="AP19" s="217"/>
      <c r="AQ19" s="239"/>
      <c r="AR19" s="240"/>
      <c r="AS19" s="240"/>
      <c r="AT19" s="240"/>
      <c r="AU19" s="240"/>
      <c r="AV19" s="240"/>
      <c r="AW19" s="240"/>
      <c r="AX19" s="240"/>
      <c r="AY19" s="240"/>
      <c r="AZ19" s="240"/>
      <c r="BA19" s="240"/>
      <c r="BB19" s="240"/>
      <c r="BC19" s="240"/>
      <c r="BD19" s="240"/>
      <c r="BE19" s="240"/>
      <c r="BF19" s="241"/>
      <c r="BG19" s="239"/>
      <c r="BH19" s="240"/>
      <c r="BI19" s="240"/>
      <c r="BJ19" s="240"/>
      <c r="BK19" s="240"/>
      <c r="BL19" s="240"/>
      <c r="BM19" s="240"/>
      <c r="BN19" s="240"/>
      <c r="BO19" s="240"/>
      <c r="BP19" s="240"/>
      <c r="BQ19" s="240"/>
      <c r="BR19" s="240"/>
      <c r="BS19" s="240"/>
      <c r="BT19" s="240"/>
      <c r="BU19" s="241"/>
      <c r="BV19" s="243"/>
      <c r="BW19" s="244"/>
      <c r="BX19" s="244"/>
      <c r="BY19" s="244"/>
      <c r="BZ19" s="244"/>
      <c r="CA19" s="244"/>
      <c r="CB19" s="244"/>
      <c r="CC19" s="244"/>
      <c r="CD19" s="244"/>
      <c r="CE19" s="244"/>
      <c r="CF19" s="244"/>
      <c r="CG19" s="244"/>
      <c r="CH19" s="245"/>
      <c r="CI19" s="243"/>
      <c r="CJ19" s="244"/>
      <c r="CK19" s="244"/>
      <c r="CL19" s="244"/>
      <c r="CM19" s="244"/>
      <c r="CN19" s="244"/>
      <c r="CO19" s="244"/>
      <c r="CP19" s="244"/>
      <c r="CQ19" s="244"/>
      <c r="CR19" s="244"/>
      <c r="CS19" s="244"/>
      <c r="CT19" s="244"/>
      <c r="CU19" s="244"/>
      <c r="CV19" s="244"/>
      <c r="CW19" s="244"/>
      <c r="CX19" s="244"/>
      <c r="CY19" s="244"/>
      <c r="CZ19" s="244"/>
      <c r="DA19" s="244"/>
      <c r="DB19" s="244"/>
      <c r="DC19" s="245"/>
    </row>
    <row r="21" ht="12.75">
      <c r="H21" s="20" t="s">
        <v>92</v>
      </c>
    </row>
    <row r="23" ht="12.75">
      <c r="H23" s="20" t="s">
        <v>93</v>
      </c>
    </row>
    <row r="25" spans="1:107" ht="120.75" customHeight="1">
      <c r="A25" s="249" t="s">
        <v>94</v>
      </c>
      <c r="B25" s="250"/>
      <c r="C25" s="250"/>
      <c r="D25" s="250"/>
      <c r="E25" s="250"/>
      <c r="F25" s="250"/>
      <c r="G25" s="250"/>
      <c r="H25" s="250"/>
      <c r="I25" s="250"/>
      <c r="J25" s="250"/>
      <c r="K25" s="250"/>
      <c r="L25" s="250"/>
      <c r="M25" s="250"/>
      <c r="N25" s="250"/>
      <c r="O25" s="251"/>
      <c r="P25" s="249" t="s">
        <v>95</v>
      </c>
      <c r="Q25" s="250"/>
      <c r="R25" s="250"/>
      <c r="S25" s="250"/>
      <c r="T25" s="250"/>
      <c r="U25" s="250"/>
      <c r="V25" s="250"/>
      <c r="W25" s="250"/>
      <c r="X25" s="250"/>
      <c r="Y25" s="250"/>
      <c r="Z25" s="250"/>
      <c r="AA25" s="250"/>
      <c r="AB25" s="250"/>
      <c r="AC25" s="250"/>
      <c r="AD25" s="250"/>
      <c r="AE25" s="250"/>
      <c r="AF25" s="250"/>
      <c r="AG25" s="250"/>
      <c r="AH25" s="250"/>
      <c r="AI25" s="250"/>
      <c r="AJ25" s="250"/>
      <c r="AK25" s="250"/>
      <c r="AL25" s="251"/>
      <c r="AM25" s="249" t="s">
        <v>96</v>
      </c>
      <c r="AN25" s="250"/>
      <c r="AO25" s="250"/>
      <c r="AP25" s="250"/>
      <c r="AQ25" s="250"/>
      <c r="AR25" s="250"/>
      <c r="AS25" s="250"/>
      <c r="AT25" s="250"/>
      <c r="AU25" s="250"/>
      <c r="AV25" s="250"/>
      <c r="AW25" s="250"/>
      <c r="AX25" s="250"/>
      <c r="AY25" s="250"/>
      <c r="AZ25" s="250"/>
      <c r="BA25" s="251"/>
      <c r="BB25" s="249" t="s">
        <v>97</v>
      </c>
      <c r="BC25" s="250"/>
      <c r="BD25" s="250"/>
      <c r="BE25" s="250"/>
      <c r="BF25" s="250"/>
      <c r="BG25" s="250"/>
      <c r="BH25" s="250"/>
      <c r="BI25" s="250"/>
      <c r="BJ25" s="250"/>
      <c r="BK25" s="250"/>
      <c r="BL25" s="250"/>
      <c r="BM25" s="251"/>
      <c r="BN25" s="249" t="s">
        <v>98</v>
      </c>
      <c r="BO25" s="250"/>
      <c r="BP25" s="250"/>
      <c r="BQ25" s="250"/>
      <c r="BR25" s="250"/>
      <c r="BS25" s="250"/>
      <c r="BT25" s="250"/>
      <c r="BU25" s="250"/>
      <c r="BV25" s="250"/>
      <c r="BW25" s="250"/>
      <c r="BX25" s="250"/>
      <c r="BY25" s="250"/>
      <c r="BZ25" s="250"/>
      <c r="CA25" s="250"/>
      <c r="CB25" s="251"/>
      <c r="CC25" s="249" t="s">
        <v>99</v>
      </c>
      <c r="CD25" s="250"/>
      <c r="CE25" s="250"/>
      <c r="CF25" s="250"/>
      <c r="CG25" s="250"/>
      <c r="CH25" s="250"/>
      <c r="CI25" s="250"/>
      <c r="CJ25" s="250"/>
      <c r="CK25" s="250"/>
      <c r="CL25" s="250"/>
      <c r="CM25" s="250"/>
      <c r="CN25" s="250"/>
      <c r="CO25" s="251"/>
      <c r="CP25" s="249" t="s">
        <v>100</v>
      </c>
      <c r="CQ25" s="250"/>
      <c r="CR25" s="250"/>
      <c r="CS25" s="250"/>
      <c r="CT25" s="250"/>
      <c r="CU25" s="250"/>
      <c r="CV25" s="250"/>
      <c r="CW25" s="250"/>
      <c r="CX25" s="250"/>
      <c r="CY25" s="250"/>
      <c r="CZ25" s="250"/>
      <c r="DA25" s="250"/>
      <c r="DB25" s="250"/>
      <c r="DC25" s="251"/>
    </row>
    <row r="26" spans="1:107" ht="12.75">
      <c r="A26" s="239">
        <v>1</v>
      </c>
      <c r="B26" s="240"/>
      <c r="C26" s="240"/>
      <c r="D26" s="240"/>
      <c r="E26" s="240"/>
      <c r="F26" s="240"/>
      <c r="G26" s="240"/>
      <c r="H26" s="240"/>
      <c r="I26" s="240"/>
      <c r="J26" s="240"/>
      <c r="K26" s="240"/>
      <c r="L26" s="240"/>
      <c r="M26" s="240"/>
      <c r="N26" s="240"/>
      <c r="O26" s="241"/>
      <c r="P26" s="239">
        <v>2</v>
      </c>
      <c r="Q26" s="240"/>
      <c r="R26" s="240"/>
      <c r="S26" s="240"/>
      <c r="T26" s="240"/>
      <c r="U26" s="240"/>
      <c r="V26" s="240"/>
      <c r="W26" s="240"/>
      <c r="X26" s="240"/>
      <c r="Y26" s="240"/>
      <c r="Z26" s="240"/>
      <c r="AA26" s="240"/>
      <c r="AB26" s="240"/>
      <c r="AC26" s="240"/>
      <c r="AD26" s="240"/>
      <c r="AE26" s="240"/>
      <c r="AF26" s="240"/>
      <c r="AG26" s="240"/>
      <c r="AH26" s="240"/>
      <c r="AI26" s="240"/>
      <c r="AJ26" s="240"/>
      <c r="AK26" s="240"/>
      <c r="AL26" s="241"/>
      <c r="AM26" s="239">
        <v>3</v>
      </c>
      <c r="AN26" s="240"/>
      <c r="AO26" s="240"/>
      <c r="AP26" s="240"/>
      <c r="AQ26" s="240"/>
      <c r="AR26" s="240"/>
      <c r="AS26" s="240"/>
      <c r="AT26" s="240"/>
      <c r="AU26" s="240"/>
      <c r="AV26" s="240"/>
      <c r="AW26" s="240"/>
      <c r="AX26" s="240"/>
      <c r="AY26" s="240"/>
      <c r="AZ26" s="240"/>
      <c r="BA26" s="241"/>
      <c r="BB26" s="239">
        <v>4</v>
      </c>
      <c r="BC26" s="240"/>
      <c r="BD26" s="240"/>
      <c r="BE26" s="240"/>
      <c r="BF26" s="240"/>
      <c r="BG26" s="240"/>
      <c r="BH26" s="240"/>
      <c r="BI26" s="240"/>
      <c r="BJ26" s="240"/>
      <c r="BK26" s="240"/>
      <c r="BL26" s="240"/>
      <c r="BM26" s="241"/>
      <c r="BN26" s="239">
        <v>5</v>
      </c>
      <c r="BO26" s="240"/>
      <c r="BP26" s="240"/>
      <c r="BQ26" s="240"/>
      <c r="BR26" s="240"/>
      <c r="BS26" s="240"/>
      <c r="BT26" s="240"/>
      <c r="BU26" s="240"/>
      <c r="BV26" s="240"/>
      <c r="BW26" s="240"/>
      <c r="BX26" s="240"/>
      <c r="BY26" s="240"/>
      <c r="BZ26" s="240"/>
      <c r="CA26" s="240"/>
      <c r="CB26" s="241"/>
      <c r="CC26" s="239">
        <v>6</v>
      </c>
      <c r="CD26" s="240"/>
      <c r="CE26" s="240"/>
      <c r="CF26" s="240"/>
      <c r="CG26" s="240"/>
      <c r="CH26" s="240"/>
      <c r="CI26" s="240"/>
      <c r="CJ26" s="240"/>
      <c r="CK26" s="240"/>
      <c r="CL26" s="240"/>
      <c r="CM26" s="240"/>
      <c r="CN26" s="240"/>
      <c r="CO26" s="241"/>
      <c r="CP26" s="239">
        <v>7</v>
      </c>
      <c r="CQ26" s="240"/>
      <c r="CR26" s="240"/>
      <c r="CS26" s="240"/>
      <c r="CT26" s="240"/>
      <c r="CU26" s="240"/>
      <c r="CV26" s="240"/>
      <c r="CW26" s="240"/>
      <c r="CX26" s="240"/>
      <c r="CY26" s="240"/>
      <c r="CZ26" s="240"/>
      <c r="DA26" s="240"/>
      <c r="DB26" s="240"/>
      <c r="DC26" s="241"/>
    </row>
    <row r="27" spans="1:107" s="112" customFormat="1" ht="82.5" customHeight="1">
      <c r="A27" s="215" t="s">
        <v>308</v>
      </c>
      <c r="B27" s="216"/>
      <c r="C27" s="216"/>
      <c r="D27" s="216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7"/>
      <c r="P27" s="218" t="s">
        <v>322</v>
      </c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20"/>
      <c r="AM27" s="221">
        <f>1419960/1000</f>
        <v>1419.96</v>
      </c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2"/>
      <c r="AY27" s="222"/>
      <c r="AZ27" s="222"/>
      <c r="BA27" s="223"/>
      <c r="BB27" s="224">
        <v>0.1725</v>
      </c>
      <c r="BC27" s="225"/>
      <c r="BD27" s="225"/>
      <c r="BE27" s="225"/>
      <c r="BF27" s="225"/>
      <c r="BG27" s="225"/>
      <c r="BH27" s="225"/>
      <c r="BI27" s="225"/>
      <c r="BJ27" s="225"/>
      <c r="BK27" s="225"/>
      <c r="BL27" s="225"/>
      <c r="BM27" s="226"/>
      <c r="BN27" s="224">
        <v>0.1</v>
      </c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8"/>
      <c r="CC27" s="229" t="s">
        <v>320</v>
      </c>
      <c r="CD27" s="230"/>
      <c r="CE27" s="230"/>
      <c r="CF27" s="230"/>
      <c r="CG27" s="230"/>
      <c r="CH27" s="230"/>
      <c r="CI27" s="230"/>
      <c r="CJ27" s="230"/>
      <c r="CK27" s="230"/>
      <c r="CL27" s="230"/>
      <c r="CM27" s="230"/>
      <c r="CN27" s="230"/>
      <c r="CO27" s="231"/>
      <c r="CP27" s="229" t="s">
        <v>321</v>
      </c>
      <c r="CQ27" s="230"/>
      <c r="CR27" s="230"/>
      <c r="CS27" s="230"/>
      <c r="CT27" s="230"/>
      <c r="CU27" s="230"/>
      <c r="CV27" s="230"/>
      <c r="CW27" s="230"/>
      <c r="CX27" s="230"/>
      <c r="CY27" s="230"/>
      <c r="CZ27" s="230"/>
      <c r="DA27" s="230"/>
      <c r="DB27" s="230"/>
      <c r="DC27" s="231"/>
    </row>
    <row r="28" spans="1:107" s="112" customFormat="1" ht="82.5" customHeight="1" hidden="1">
      <c r="A28" s="215" t="s">
        <v>306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7"/>
      <c r="P28" s="218" t="s">
        <v>309</v>
      </c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20"/>
      <c r="AM28" s="221">
        <f>1761622.5/1000</f>
        <v>1761.6225</v>
      </c>
      <c r="AN28" s="222"/>
      <c r="AO28" s="222"/>
      <c r="AP28" s="222"/>
      <c r="AQ28" s="222"/>
      <c r="AR28" s="222"/>
      <c r="AS28" s="222"/>
      <c r="AT28" s="222"/>
      <c r="AU28" s="222"/>
      <c r="AV28" s="222"/>
      <c r="AW28" s="222"/>
      <c r="AX28" s="222"/>
      <c r="AY28" s="222"/>
      <c r="AZ28" s="222"/>
      <c r="BA28" s="223"/>
      <c r="BB28" s="224">
        <v>0.1554</v>
      </c>
      <c r="BC28" s="225"/>
      <c r="BD28" s="225"/>
      <c r="BE28" s="225"/>
      <c r="BF28" s="225"/>
      <c r="BG28" s="225"/>
      <c r="BH28" s="225"/>
      <c r="BI28" s="225"/>
      <c r="BJ28" s="225"/>
      <c r="BK28" s="225"/>
      <c r="BL28" s="225"/>
      <c r="BM28" s="226"/>
      <c r="BN28" s="224">
        <v>0.15</v>
      </c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8"/>
      <c r="CC28" s="229" t="s">
        <v>311</v>
      </c>
      <c r="CD28" s="230"/>
      <c r="CE28" s="230"/>
      <c r="CF28" s="230"/>
      <c r="CG28" s="230"/>
      <c r="CH28" s="230"/>
      <c r="CI28" s="230"/>
      <c r="CJ28" s="230"/>
      <c r="CK28" s="230"/>
      <c r="CL28" s="230"/>
      <c r="CM28" s="230"/>
      <c r="CN28" s="230"/>
      <c r="CO28" s="231"/>
      <c r="CP28" s="229" t="s">
        <v>312</v>
      </c>
      <c r="CQ28" s="230"/>
      <c r="CR28" s="230"/>
      <c r="CS28" s="230"/>
      <c r="CT28" s="230"/>
      <c r="CU28" s="230"/>
      <c r="CV28" s="230"/>
      <c r="CW28" s="230"/>
      <c r="CX28" s="230"/>
      <c r="CY28" s="230"/>
      <c r="CZ28" s="230"/>
      <c r="DA28" s="230"/>
      <c r="DB28" s="230"/>
      <c r="DC28" s="231"/>
    </row>
    <row r="29" spans="1:107" s="112" customFormat="1" ht="82.5" customHeight="1" hidden="1">
      <c r="A29" s="215" t="s">
        <v>308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7"/>
      <c r="P29" s="218" t="s">
        <v>309</v>
      </c>
      <c r="Q29" s="219"/>
      <c r="R29" s="219"/>
      <c r="S29" s="219"/>
      <c r="T29" s="219"/>
      <c r="U29" s="219"/>
      <c r="V29" s="219"/>
      <c r="W29" s="219"/>
      <c r="X29" s="219"/>
      <c r="Y29" s="219"/>
      <c r="Z29" s="219"/>
      <c r="AA29" s="219"/>
      <c r="AB29" s="219"/>
      <c r="AC29" s="219"/>
      <c r="AD29" s="219"/>
      <c r="AE29" s="219"/>
      <c r="AF29" s="219"/>
      <c r="AG29" s="219"/>
      <c r="AH29" s="219"/>
      <c r="AI29" s="219"/>
      <c r="AJ29" s="219"/>
      <c r="AK29" s="219"/>
      <c r="AL29" s="220"/>
      <c r="AM29" s="221">
        <f>1761622.5/1000</f>
        <v>1761.6225</v>
      </c>
      <c r="AN29" s="222"/>
      <c r="AO29" s="222"/>
      <c r="AP29" s="222"/>
      <c r="AQ29" s="222"/>
      <c r="AR29" s="222"/>
      <c r="AS29" s="222"/>
      <c r="AT29" s="222"/>
      <c r="AU29" s="222"/>
      <c r="AV29" s="222"/>
      <c r="AW29" s="222"/>
      <c r="AX29" s="222"/>
      <c r="AY29" s="222"/>
      <c r="AZ29" s="222"/>
      <c r="BA29" s="223"/>
      <c r="BB29" s="224">
        <v>0.1452</v>
      </c>
      <c r="BC29" s="225"/>
      <c r="BD29" s="225"/>
      <c r="BE29" s="225"/>
      <c r="BF29" s="225"/>
      <c r="BG29" s="225"/>
      <c r="BH29" s="225"/>
      <c r="BI29" s="225"/>
      <c r="BJ29" s="225"/>
      <c r="BK29" s="225"/>
      <c r="BL29" s="225"/>
      <c r="BM29" s="226"/>
      <c r="BN29" s="224">
        <v>0.1</v>
      </c>
      <c r="BO29" s="227"/>
      <c r="BP29" s="227"/>
      <c r="BQ29" s="227"/>
      <c r="BR29" s="227"/>
      <c r="BS29" s="227"/>
      <c r="BT29" s="227"/>
      <c r="BU29" s="227"/>
      <c r="BV29" s="227"/>
      <c r="BW29" s="227"/>
      <c r="BX29" s="227"/>
      <c r="BY29" s="227"/>
      <c r="BZ29" s="227"/>
      <c r="CA29" s="227"/>
      <c r="CB29" s="228"/>
      <c r="CC29" s="229" t="s">
        <v>310</v>
      </c>
      <c r="CD29" s="230"/>
      <c r="CE29" s="230"/>
      <c r="CF29" s="230"/>
      <c r="CG29" s="230"/>
      <c r="CH29" s="230"/>
      <c r="CI29" s="230"/>
      <c r="CJ29" s="230"/>
      <c r="CK29" s="230"/>
      <c r="CL29" s="230"/>
      <c r="CM29" s="230"/>
      <c r="CN29" s="230"/>
      <c r="CO29" s="231"/>
      <c r="CP29" s="229" t="s">
        <v>313</v>
      </c>
      <c r="CQ29" s="230"/>
      <c r="CR29" s="230"/>
      <c r="CS29" s="230"/>
      <c r="CT29" s="230"/>
      <c r="CU29" s="230"/>
      <c r="CV29" s="230"/>
      <c r="CW29" s="230"/>
      <c r="CX29" s="230"/>
      <c r="CY29" s="230"/>
      <c r="CZ29" s="230"/>
      <c r="DA29" s="230"/>
      <c r="DB29" s="230"/>
      <c r="DC29" s="231"/>
    </row>
    <row r="30" s="112" customFormat="1" ht="18.75" customHeight="1">
      <c r="H30" s="112" t="s">
        <v>266</v>
      </c>
    </row>
    <row r="31" s="112" customFormat="1" ht="15.75">
      <c r="A31" s="112" t="s">
        <v>261</v>
      </c>
    </row>
    <row r="32" s="112" customFormat="1" ht="15.75"/>
    <row r="33" spans="1:107" s="113" customFormat="1" ht="150.75" customHeight="1">
      <c r="A33" s="233" t="s">
        <v>94</v>
      </c>
      <c r="B33" s="234"/>
      <c r="C33" s="234"/>
      <c r="D33" s="234"/>
      <c r="E33" s="234"/>
      <c r="F33" s="234"/>
      <c r="G33" s="234"/>
      <c r="H33" s="234"/>
      <c r="I33" s="234"/>
      <c r="J33" s="234"/>
      <c r="K33" s="234"/>
      <c r="L33" s="234"/>
      <c r="M33" s="234"/>
      <c r="N33" s="234"/>
      <c r="O33" s="235"/>
      <c r="P33" s="233" t="s">
        <v>95</v>
      </c>
      <c r="Q33" s="234"/>
      <c r="R33" s="234"/>
      <c r="S33" s="234"/>
      <c r="T33" s="234"/>
      <c r="U33" s="234"/>
      <c r="V33" s="234"/>
      <c r="W33" s="234"/>
      <c r="X33" s="234"/>
      <c r="Y33" s="234"/>
      <c r="Z33" s="234"/>
      <c r="AA33" s="234"/>
      <c r="AB33" s="234"/>
      <c r="AC33" s="234"/>
      <c r="AD33" s="234"/>
      <c r="AE33" s="234"/>
      <c r="AF33" s="234"/>
      <c r="AG33" s="234"/>
      <c r="AH33" s="234"/>
      <c r="AI33" s="234"/>
      <c r="AJ33" s="234"/>
      <c r="AK33" s="234"/>
      <c r="AL33" s="235"/>
      <c r="AM33" s="233" t="s">
        <v>96</v>
      </c>
      <c r="AN33" s="234"/>
      <c r="AO33" s="234"/>
      <c r="AP33" s="234"/>
      <c r="AQ33" s="234"/>
      <c r="AR33" s="234"/>
      <c r="AS33" s="234"/>
      <c r="AT33" s="234"/>
      <c r="AU33" s="234"/>
      <c r="AV33" s="234"/>
      <c r="AW33" s="234"/>
      <c r="AX33" s="234"/>
      <c r="AY33" s="234"/>
      <c r="AZ33" s="234"/>
      <c r="BA33" s="235"/>
      <c r="BB33" s="233" t="s">
        <v>262</v>
      </c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5"/>
      <c r="BO33" s="233" t="s">
        <v>263</v>
      </c>
      <c r="BP33" s="234"/>
      <c r="BQ33" s="234"/>
      <c r="BR33" s="234"/>
      <c r="BS33" s="234"/>
      <c r="BT33" s="234"/>
      <c r="BU33" s="234"/>
      <c r="BV33" s="234"/>
      <c r="BW33" s="234"/>
      <c r="BX33" s="234"/>
      <c r="BY33" s="234"/>
      <c r="BZ33" s="234"/>
      <c r="CA33" s="234"/>
      <c r="CB33" s="234"/>
      <c r="CC33" s="235"/>
      <c r="CD33" s="233" t="s">
        <v>99</v>
      </c>
      <c r="CE33" s="234"/>
      <c r="CF33" s="234"/>
      <c r="CG33" s="234"/>
      <c r="CH33" s="234"/>
      <c r="CI33" s="234"/>
      <c r="CJ33" s="234"/>
      <c r="CK33" s="234"/>
      <c r="CL33" s="234"/>
      <c r="CM33" s="234"/>
      <c r="CN33" s="234"/>
      <c r="CO33" s="234"/>
      <c r="CP33" s="235"/>
      <c r="CQ33" s="233" t="s">
        <v>100</v>
      </c>
      <c r="CR33" s="234"/>
      <c r="CS33" s="234"/>
      <c r="CT33" s="234"/>
      <c r="CU33" s="234"/>
      <c r="CV33" s="234"/>
      <c r="CW33" s="234"/>
      <c r="CX33" s="234"/>
      <c r="CY33" s="234"/>
      <c r="CZ33" s="234"/>
      <c r="DA33" s="234"/>
      <c r="DB33" s="234"/>
      <c r="DC33" s="235"/>
    </row>
    <row r="34" spans="1:107" s="112" customFormat="1" ht="15.75">
      <c r="A34" s="232">
        <v>1</v>
      </c>
      <c r="B34" s="225"/>
      <c r="C34" s="225"/>
      <c r="D34" s="225"/>
      <c r="E34" s="225"/>
      <c r="F34" s="225"/>
      <c r="G34" s="225"/>
      <c r="H34" s="225"/>
      <c r="I34" s="225"/>
      <c r="J34" s="225"/>
      <c r="K34" s="225"/>
      <c r="L34" s="225"/>
      <c r="M34" s="225"/>
      <c r="N34" s="225"/>
      <c r="O34" s="226"/>
      <c r="P34" s="232">
        <v>2</v>
      </c>
      <c r="Q34" s="225"/>
      <c r="R34" s="225"/>
      <c r="S34" s="225"/>
      <c r="T34" s="225"/>
      <c r="U34" s="225"/>
      <c r="V34" s="225"/>
      <c r="W34" s="225"/>
      <c r="X34" s="225"/>
      <c r="Y34" s="225"/>
      <c r="Z34" s="225"/>
      <c r="AA34" s="225"/>
      <c r="AB34" s="225"/>
      <c r="AC34" s="225"/>
      <c r="AD34" s="225"/>
      <c r="AE34" s="225"/>
      <c r="AF34" s="225"/>
      <c r="AG34" s="225"/>
      <c r="AH34" s="225"/>
      <c r="AI34" s="225"/>
      <c r="AJ34" s="225"/>
      <c r="AK34" s="225"/>
      <c r="AL34" s="226"/>
      <c r="AM34" s="232">
        <v>3</v>
      </c>
      <c r="AN34" s="225"/>
      <c r="AO34" s="225"/>
      <c r="AP34" s="225"/>
      <c r="AQ34" s="225"/>
      <c r="AR34" s="225"/>
      <c r="AS34" s="225"/>
      <c r="AT34" s="225"/>
      <c r="AU34" s="225"/>
      <c r="AV34" s="225"/>
      <c r="AW34" s="225"/>
      <c r="AX34" s="225"/>
      <c r="AY34" s="225"/>
      <c r="AZ34" s="225"/>
      <c r="BA34" s="226"/>
      <c r="BB34" s="232">
        <v>4</v>
      </c>
      <c r="BC34" s="225"/>
      <c r="BD34" s="225"/>
      <c r="BE34" s="225"/>
      <c r="BF34" s="225"/>
      <c r="BG34" s="225"/>
      <c r="BH34" s="225"/>
      <c r="BI34" s="225"/>
      <c r="BJ34" s="225"/>
      <c r="BK34" s="225"/>
      <c r="BL34" s="225"/>
      <c r="BM34" s="225"/>
      <c r="BN34" s="226"/>
      <c r="BO34" s="232">
        <v>5</v>
      </c>
      <c r="BP34" s="225"/>
      <c r="BQ34" s="225"/>
      <c r="BR34" s="225"/>
      <c r="BS34" s="225"/>
      <c r="BT34" s="225"/>
      <c r="BU34" s="225"/>
      <c r="BV34" s="225"/>
      <c r="BW34" s="225"/>
      <c r="BX34" s="225"/>
      <c r="BY34" s="225"/>
      <c r="BZ34" s="225"/>
      <c r="CA34" s="225"/>
      <c r="CB34" s="225"/>
      <c r="CC34" s="226"/>
      <c r="CD34" s="232">
        <v>6</v>
      </c>
      <c r="CE34" s="225"/>
      <c r="CF34" s="225"/>
      <c r="CG34" s="225"/>
      <c r="CH34" s="225"/>
      <c r="CI34" s="225"/>
      <c r="CJ34" s="225"/>
      <c r="CK34" s="225"/>
      <c r="CL34" s="225"/>
      <c r="CM34" s="225"/>
      <c r="CN34" s="225"/>
      <c r="CO34" s="225"/>
      <c r="CP34" s="226"/>
      <c r="CQ34" s="232">
        <v>7</v>
      </c>
      <c r="CR34" s="225"/>
      <c r="CS34" s="225"/>
      <c r="CT34" s="225"/>
      <c r="CU34" s="225"/>
      <c r="CV34" s="225"/>
      <c r="CW34" s="225"/>
      <c r="CX34" s="225"/>
      <c r="CY34" s="225"/>
      <c r="CZ34" s="225"/>
      <c r="DA34" s="225"/>
      <c r="DB34" s="225"/>
      <c r="DC34" s="226"/>
    </row>
    <row r="35" spans="1:107" ht="12.75">
      <c r="A35" s="101"/>
      <c r="B35" s="101"/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2"/>
      <c r="AN35" s="102"/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2"/>
      <c r="AZ35" s="102"/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2"/>
      <c r="BX35" s="102"/>
      <c r="BY35" s="102"/>
      <c r="BZ35" s="102"/>
      <c r="CA35" s="102"/>
      <c r="CB35" s="102"/>
      <c r="CC35" s="102"/>
      <c r="CD35" s="103"/>
      <c r="CE35" s="103"/>
      <c r="CF35" s="103"/>
      <c r="CG35" s="103"/>
      <c r="CH35" s="103"/>
      <c r="CI35" s="103"/>
      <c r="CJ35" s="103"/>
      <c r="CK35" s="103"/>
      <c r="CL35" s="103"/>
      <c r="CM35" s="103"/>
      <c r="CN35" s="103"/>
      <c r="CO35" s="103"/>
      <c r="CP35" s="103"/>
      <c r="CQ35" s="103"/>
      <c r="CR35" s="103"/>
      <c r="CS35" s="103"/>
      <c r="CT35" s="103"/>
      <c r="CU35" s="103"/>
      <c r="CV35" s="103"/>
      <c r="CW35" s="103"/>
      <c r="CX35" s="103"/>
      <c r="CY35" s="103"/>
      <c r="CZ35" s="103"/>
      <c r="DA35" s="103"/>
      <c r="DB35" s="103"/>
      <c r="DC35" s="103"/>
    </row>
    <row r="37" spans="1:107" ht="12.75">
      <c r="A37" s="253" t="s">
        <v>101</v>
      </c>
      <c r="B37" s="253"/>
      <c r="C37" s="253"/>
      <c r="D37" s="253"/>
      <c r="E37" s="253"/>
      <c r="F37" s="253"/>
      <c r="G37" s="253"/>
      <c r="H37" s="253"/>
      <c r="I37" s="253"/>
      <c r="J37" s="253"/>
      <c r="K37" s="253"/>
      <c r="L37" s="253"/>
      <c r="M37" s="253"/>
      <c r="N37" s="253"/>
      <c r="O37" s="253"/>
      <c r="P37" s="253"/>
      <c r="Q37" s="253"/>
      <c r="R37" s="253"/>
      <c r="S37" s="253"/>
      <c r="T37" s="253"/>
      <c r="U37" s="253"/>
      <c r="V37" s="253"/>
      <c r="W37" s="253"/>
      <c r="X37" s="253"/>
      <c r="Y37" s="253"/>
      <c r="Z37" s="253"/>
      <c r="AA37" s="253"/>
      <c r="AB37" s="253"/>
      <c r="AC37" s="253"/>
      <c r="AD37" s="253"/>
      <c r="AE37" s="253"/>
      <c r="AF37" s="253"/>
      <c r="AG37" s="253"/>
      <c r="AH37" s="253"/>
      <c r="AI37" s="253"/>
      <c r="AJ37" s="253"/>
      <c r="AK37" s="253"/>
      <c r="AL37" s="253"/>
      <c r="AM37" s="253"/>
      <c r="AN37" s="253"/>
      <c r="AO37" s="253"/>
      <c r="AP37" s="253"/>
      <c r="AQ37" s="253"/>
      <c r="AR37" s="253"/>
      <c r="AS37" s="253"/>
      <c r="AT37" s="253"/>
      <c r="AU37" s="253"/>
      <c r="AV37" s="253"/>
      <c r="AW37" s="253"/>
      <c r="BA37" s="236"/>
      <c r="BB37" s="236"/>
      <c r="BC37" s="236"/>
      <c r="BD37" s="236"/>
      <c r="BE37" s="236"/>
      <c r="BF37" s="236"/>
      <c r="BG37" s="236"/>
      <c r="BH37" s="236"/>
      <c r="BI37" s="236"/>
      <c r="BJ37" s="236"/>
      <c r="BK37" s="236"/>
      <c r="BL37" s="236"/>
      <c r="BM37" s="236"/>
      <c r="BN37" s="236"/>
      <c r="BO37" s="236"/>
      <c r="BP37" s="236"/>
      <c r="BQ37" s="236"/>
      <c r="BR37" s="236"/>
      <c r="BV37" s="236" t="s">
        <v>252</v>
      </c>
      <c r="BW37" s="236"/>
      <c r="BX37" s="236"/>
      <c r="BY37" s="236"/>
      <c r="BZ37" s="236"/>
      <c r="CA37" s="236"/>
      <c r="CB37" s="236"/>
      <c r="CC37" s="236"/>
      <c r="CD37" s="236"/>
      <c r="CE37" s="236"/>
      <c r="CF37" s="236"/>
      <c r="CG37" s="236"/>
      <c r="CH37" s="236"/>
      <c r="CI37" s="236"/>
      <c r="CJ37" s="236"/>
      <c r="CK37" s="236"/>
      <c r="CL37" s="236"/>
      <c r="CM37" s="236"/>
      <c r="CN37" s="236"/>
      <c r="CO37" s="236"/>
      <c r="CP37" s="236"/>
      <c r="CQ37" s="236"/>
      <c r="CR37" s="236"/>
      <c r="CS37" s="236"/>
      <c r="CT37" s="236"/>
      <c r="CU37" s="236"/>
      <c r="CV37" s="236"/>
      <c r="CW37" s="236"/>
      <c r="CX37" s="236"/>
      <c r="CY37" s="236"/>
      <c r="CZ37" s="236"/>
      <c r="DA37" s="236"/>
      <c r="DB37" s="236"/>
      <c r="DC37" s="236"/>
    </row>
    <row r="38" spans="1:107" ht="12.75">
      <c r="A38" s="237" t="s">
        <v>102</v>
      </c>
      <c r="B38" s="237"/>
      <c r="C38" s="237"/>
      <c r="D38" s="237"/>
      <c r="E38" s="237"/>
      <c r="F38" s="237"/>
      <c r="G38" s="237"/>
      <c r="H38" s="237"/>
      <c r="I38" s="237"/>
      <c r="J38" s="237"/>
      <c r="K38" s="237"/>
      <c r="L38" s="237"/>
      <c r="M38" s="237"/>
      <c r="N38" s="237"/>
      <c r="O38" s="237"/>
      <c r="P38" s="237"/>
      <c r="Q38" s="237"/>
      <c r="R38" s="237"/>
      <c r="S38" s="237"/>
      <c r="T38" s="237"/>
      <c r="U38" s="237"/>
      <c r="V38" s="237"/>
      <c r="W38" s="237"/>
      <c r="X38" s="237"/>
      <c r="Y38" s="237"/>
      <c r="Z38" s="237"/>
      <c r="AA38" s="237"/>
      <c r="AB38" s="237"/>
      <c r="AC38" s="237"/>
      <c r="AD38" s="237"/>
      <c r="AE38" s="237"/>
      <c r="AF38" s="237"/>
      <c r="AG38" s="237"/>
      <c r="AH38" s="237"/>
      <c r="AI38" s="237"/>
      <c r="AJ38" s="237"/>
      <c r="AK38" s="237"/>
      <c r="AL38" s="237"/>
      <c r="AM38" s="237"/>
      <c r="AN38" s="237"/>
      <c r="AO38" s="237"/>
      <c r="AP38" s="237"/>
      <c r="AQ38" s="237"/>
      <c r="AR38" s="237"/>
      <c r="AS38" s="237"/>
      <c r="AT38" s="237"/>
      <c r="AU38" s="237"/>
      <c r="AV38" s="237"/>
      <c r="AW38" s="237"/>
      <c r="BA38" s="238" t="s">
        <v>103</v>
      </c>
      <c r="BB38" s="238"/>
      <c r="BC38" s="238"/>
      <c r="BD38" s="238"/>
      <c r="BE38" s="238"/>
      <c r="BF38" s="238"/>
      <c r="BG38" s="238"/>
      <c r="BH38" s="238"/>
      <c r="BI38" s="238"/>
      <c r="BJ38" s="238"/>
      <c r="BK38" s="238"/>
      <c r="BL38" s="238"/>
      <c r="BM38" s="238"/>
      <c r="BN38" s="238"/>
      <c r="BO38" s="238"/>
      <c r="BP38" s="238"/>
      <c r="BQ38" s="238"/>
      <c r="BR38" s="238"/>
      <c r="BS38" s="21"/>
      <c r="BT38" s="21"/>
      <c r="BU38" s="21"/>
      <c r="BV38" s="238" t="s">
        <v>104</v>
      </c>
      <c r="BW38" s="238"/>
      <c r="BX38" s="238"/>
      <c r="BY38" s="238"/>
      <c r="BZ38" s="238"/>
      <c r="CA38" s="238"/>
      <c r="CB38" s="238"/>
      <c r="CC38" s="238"/>
      <c r="CD38" s="238"/>
      <c r="CE38" s="238"/>
      <c r="CF38" s="238"/>
      <c r="CG38" s="238"/>
      <c r="CH38" s="238"/>
      <c r="CI38" s="238"/>
      <c r="CJ38" s="238"/>
      <c r="CK38" s="238"/>
      <c r="CL38" s="238"/>
      <c r="CM38" s="238"/>
      <c r="CN38" s="238"/>
      <c r="CO38" s="238"/>
      <c r="CP38" s="238"/>
      <c r="CQ38" s="238"/>
      <c r="CR38" s="238"/>
      <c r="CS38" s="238"/>
      <c r="CT38" s="238"/>
      <c r="CU38" s="238"/>
      <c r="CV38" s="238"/>
      <c r="CW38" s="238"/>
      <c r="CX38" s="238"/>
      <c r="CY38" s="238"/>
      <c r="CZ38" s="238"/>
      <c r="DA38" s="238"/>
      <c r="DB38" s="238"/>
      <c r="DC38" s="238"/>
    </row>
    <row r="39" spans="1:49" ht="12.7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</row>
    <row r="40" spans="1:107" ht="35.25" customHeight="1">
      <c r="A40" s="254" t="s">
        <v>192</v>
      </c>
      <c r="B40" s="254"/>
      <c r="C40" s="254"/>
      <c r="D40" s="254"/>
      <c r="E40" s="254"/>
      <c r="F40" s="254"/>
      <c r="G40" s="254"/>
      <c r="H40" s="254"/>
      <c r="I40" s="254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  <c r="U40" s="254"/>
      <c r="V40" s="254"/>
      <c r="W40" s="254"/>
      <c r="X40" s="254"/>
      <c r="Y40" s="254"/>
      <c r="Z40" s="254"/>
      <c r="AA40" s="254"/>
      <c r="AB40" s="254"/>
      <c r="AC40" s="254"/>
      <c r="AD40" s="254"/>
      <c r="AE40" s="254"/>
      <c r="AF40" s="254"/>
      <c r="AG40" s="254"/>
      <c r="AH40" s="254"/>
      <c r="AI40" s="254"/>
      <c r="AJ40" s="254"/>
      <c r="AK40" s="254"/>
      <c r="AL40" s="254"/>
      <c r="AM40" s="254"/>
      <c r="AN40" s="254"/>
      <c r="AO40" s="254"/>
      <c r="AP40" s="254"/>
      <c r="AQ40" s="254"/>
      <c r="AR40" s="254"/>
      <c r="AS40" s="254"/>
      <c r="AT40" s="254"/>
      <c r="AU40" s="254"/>
      <c r="AV40" s="254"/>
      <c r="AW40" s="254"/>
      <c r="BA40" s="236"/>
      <c r="BB40" s="236"/>
      <c r="BC40" s="236"/>
      <c r="BD40" s="236"/>
      <c r="BE40" s="236"/>
      <c r="BF40" s="236"/>
      <c r="BG40" s="236"/>
      <c r="BH40" s="236"/>
      <c r="BI40" s="236"/>
      <c r="BJ40" s="236"/>
      <c r="BK40" s="236"/>
      <c r="BL40" s="236"/>
      <c r="BM40" s="236"/>
      <c r="BN40" s="236"/>
      <c r="BO40" s="236"/>
      <c r="BP40" s="236"/>
      <c r="BQ40" s="236"/>
      <c r="BR40" s="236"/>
      <c r="BV40" s="236" t="s">
        <v>105</v>
      </c>
      <c r="BW40" s="236"/>
      <c r="BX40" s="236"/>
      <c r="BY40" s="236"/>
      <c r="BZ40" s="236"/>
      <c r="CA40" s="236"/>
      <c r="CB40" s="236"/>
      <c r="CC40" s="236"/>
      <c r="CD40" s="236"/>
      <c r="CE40" s="236"/>
      <c r="CF40" s="236"/>
      <c r="CG40" s="236"/>
      <c r="CH40" s="236"/>
      <c r="CI40" s="236"/>
      <c r="CJ40" s="236"/>
      <c r="CK40" s="236"/>
      <c r="CL40" s="236"/>
      <c r="CM40" s="236"/>
      <c r="CN40" s="236"/>
      <c r="CO40" s="236"/>
      <c r="CP40" s="236"/>
      <c r="CQ40" s="236"/>
      <c r="CR40" s="236"/>
      <c r="CS40" s="236"/>
      <c r="CT40" s="236"/>
      <c r="CU40" s="236"/>
      <c r="CV40" s="236"/>
      <c r="CW40" s="236"/>
      <c r="CX40" s="236"/>
      <c r="CY40" s="236"/>
      <c r="CZ40" s="236"/>
      <c r="DA40" s="236"/>
      <c r="DB40" s="236"/>
      <c r="DC40" s="236"/>
    </row>
    <row r="41" spans="1:107" ht="12.75" customHeight="1">
      <c r="A41" s="237" t="s">
        <v>102</v>
      </c>
      <c r="B41" s="237"/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237"/>
      <c r="Q41" s="237"/>
      <c r="R41" s="237"/>
      <c r="S41" s="237"/>
      <c r="T41" s="237"/>
      <c r="U41" s="237"/>
      <c r="V41" s="237"/>
      <c r="W41" s="237"/>
      <c r="X41" s="237"/>
      <c r="Y41" s="237"/>
      <c r="Z41" s="237"/>
      <c r="AA41" s="237"/>
      <c r="AB41" s="237"/>
      <c r="AC41" s="237"/>
      <c r="AD41" s="237"/>
      <c r="AE41" s="237"/>
      <c r="AF41" s="237"/>
      <c r="AG41" s="237"/>
      <c r="AH41" s="237"/>
      <c r="AI41" s="237"/>
      <c r="AJ41" s="237"/>
      <c r="AK41" s="237"/>
      <c r="AL41" s="237"/>
      <c r="AM41" s="237"/>
      <c r="AN41" s="237"/>
      <c r="AO41" s="237"/>
      <c r="AP41" s="237"/>
      <c r="AQ41" s="237"/>
      <c r="AR41" s="237"/>
      <c r="AS41" s="237"/>
      <c r="AT41" s="237"/>
      <c r="AU41" s="237"/>
      <c r="AV41" s="237"/>
      <c r="AW41" s="237"/>
      <c r="BA41" s="238" t="s">
        <v>103</v>
      </c>
      <c r="BB41" s="238"/>
      <c r="BC41" s="238"/>
      <c r="BD41" s="238"/>
      <c r="BE41" s="238"/>
      <c r="BF41" s="238"/>
      <c r="BG41" s="238"/>
      <c r="BH41" s="238"/>
      <c r="BI41" s="238"/>
      <c r="BJ41" s="238"/>
      <c r="BK41" s="238"/>
      <c r="BL41" s="238"/>
      <c r="BM41" s="238"/>
      <c r="BN41" s="238"/>
      <c r="BO41" s="238"/>
      <c r="BP41" s="238"/>
      <c r="BQ41" s="238"/>
      <c r="BR41" s="238"/>
      <c r="BS41" s="21"/>
      <c r="BT41" s="21"/>
      <c r="BU41" s="21"/>
      <c r="BV41" s="238" t="s">
        <v>104</v>
      </c>
      <c r="BW41" s="238"/>
      <c r="BX41" s="238"/>
      <c r="BY41" s="238"/>
      <c r="BZ41" s="238"/>
      <c r="CA41" s="238"/>
      <c r="CB41" s="238"/>
      <c r="CC41" s="238"/>
      <c r="CD41" s="238"/>
      <c r="CE41" s="238"/>
      <c r="CF41" s="238"/>
      <c r="CG41" s="238"/>
      <c r="CH41" s="238"/>
      <c r="CI41" s="238"/>
      <c r="CJ41" s="238"/>
      <c r="CK41" s="238"/>
      <c r="CL41" s="238"/>
      <c r="CM41" s="238"/>
      <c r="CN41" s="238"/>
      <c r="CO41" s="238"/>
      <c r="CP41" s="238"/>
      <c r="CQ41" s="238"/>
      <c r="CR41" s="238"/>
      <c r="CS41" s="238"/>
      <c r="CT41" s="238"/>
      <c r="CU41" s="238"/>
      <c r="CV41" s="238"/>
      <c r="CW41" s="238"/>
      <c r="CX41" s="238"/>
      <c r="CY41" s="238"/>
      <c r="CZ41" s="238"/>
      <c r="DA41" s="238"/>
      <c r="DB41" s="238"/>
      <c r="DC41" s="238"/>
    </row>
    <row r="43" spans="2:107" ht="34.5" customHeight="1">
      <c r="B43" s="253" t="s">
        <v>226</v>
      </c>
      <c r="C43" s="253"/>
      <c r="D43" s="253"/>
      <c r="E43" s="253"/>
      <c r="F43" s="253"/>
      <c r="G43" s="253"/>
      <c r="H43" s="253"/>
      <c r="I43" s="253"/>
      <c r="J43" s="253"/>
      <c r="K43" s="253"/>
      <c r="L43" s="253"/>
      <c r="M43" s="253"/>
      <c r="N43" s="253"/>
      <c r="O43" s="253"/>
      <c r="P43" s="253"/>
      <c r="Q43" s="253"/>
      <c r="R43" s="253"/>
      <c r="S43" s="253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  <c r="AI43" s="253"/>
      <c r="AJ43" s="253"/>
      <c r="AK43" s="253"/>
      <c r="AL43" s="253"/>
      <c r="AM43" s="253"/>
      <c r="AN43" s="253"/>
      <c r="AO43" s="253"/>
      <c r="AP43" s="253"/>
      <c r="AQ43" s="253"/>
      <c r="AR43" s="253"/>
      <c r="AS43" s="253"/>
      <c r="AT43" s="253"/>
      <c r="AU43" s="253"/>
      <c r="AV43" s="253"/>
      <c r="AW43" s="253"/>
      <c r="AX43" s="253"/>
      <c r="AY43" s="22"/>
      <c r="AZ43" s="22"/>
      <c r="BA43" s="253"/>
      <c r="BB43" s="253"/>
      <c r="BC43" s="253"/>
      <c r="BD43" s="253"/>
      <c r="BE43" s="253"/>
      <c r="BF43" s="253"/>
      <c r="BG43" s="253"/>
      <c r="BH43" s="253"/>
      <c r="BI43" s="253"/>
      <c r="BJ43" s="253"/>
      <c r="BK43" s="253"/>
      <c r="BL43" s="253"/>
      <c r="BM43" s="253"/>
      <c r="BN43" s="253"/>
      <c r="BO43" s="253"/>
      <c r="BP43" s="253"/>
      <c r="BQ43" s="253"/>
      <c r="BR43" s="253"/>
      <c r="BS43" s="22"/>
      <c r="BT43" s="22"/>
      <c r="BU43" s="22"/>
      <c r="BV43" s="253"/>
      <c r="BW43" s="253"/>
      <c r="BX43" s="253"/>
      <c r="BY43" s="253"/>
      <c r="BZ43" s="253"/>
      <c r="CA43" s="253"/>
      <c r="CB43" s="253"/>
      <c r="CC43" s="253"/>
      <c r="CD43" s="253"/>
      <c r="CE43" s="253"/>
      <c r="CF43" s="253"/>
      <c r="CG43" s="253"/>
      <c r="CH43" s="253"/>
      <c r="CI43" s="253"/>
      <c r="CJ43" s="253"/>
      <c r="CK43" s="253"/>
      <c r="CL43" s="253"/>
      <c r="CM43" s="253"/>
      <c r="CN43" s="253"/>
      <c r="CO43" s="253"/>
      <c r="CP43" s="253"/>
      <c r="CQ43" s="253"/>
      <c r="CR43" s="253"/>
      <c r="CS43" s="253"/>
      <c r="CT43" s="253"/>
      <c r="CU43" s="253"/>
      <c r="CV43" s="253"/>
      <c r="CW43" s="253"/>
      <c r="CX43" s="253"/>
      <c r="CY43" s="253"/>
      <c r="CZ43" s="253"/>
      <c r="DA43" s="253"/>
      <c r="DB43" s="253"/>
      <c r="DC43" s="253"/>
    </row>
    <row r="44" spans="2:107" ht="12.75">
      <c r="B44" s="237" t="s">
        <v>102</v>
      </c>
      <c r="C44" s="237"/>
      <c r="D44" s="237"/>
      <c r="E44" s="237"/>
      <c r="F44" s="237"/>
      <c r="G44" s="237"/>
      <c r="H44" s="237"/>
      <c r="I44" s="237"/>
      <c r="J44" s="237"/>
      <c r="K44" s="237"/>
      <c r="L44" s="237"/>
      <c r="M44" s="237"/>
      <c r="N44" s="237"/>
      <c r="O44" s="237"/>
      <c r="P44" s="237"/>
      <c r="Q44" s="237"/>
      <c r="R44" s="237"/>
      <c r="S44" s="237"/>
      <c r="T44" s="237"/>
      <c r="U44" s="237"/>
      <c r="V44" s="237"/>
      <c r="W44" s="237"/>
      <c r="X44" s="237"/>
      <c r="Y44" s="237"/>
      <c r="Z44" s="237"/>
      <c r="AA44" s="237"/>
      <c r="AB44" s="237"/>
      <c r="AC44" s="237"/>
      <c r="AD44" s="237"/>
      <c r="AE44" s="237"/>
      <c r="AF44" s="237"/>
      <c r="AG44" s="237"/>
      <c r="AH44" s="237"/>
      <c r="AI44" s="237"/>
      <c r="AJ44" s="237"/>
      <c r="AK44" s="237"/>
      <c r="AL44" s="237"/>
      <c r="AM44" s="237"/>
      <c r="AN44" s="237"/>
      <c r="AO44" s="237"/>
      <c r="AP44" s="237"/>
      <c r="AQ44" s="237"/>
      <c r="AR44" s="237"/>
      <c r="AS44" s="237"/>
      <c r="AT44" s="237"/>
      <c r="AU44" s="237"/>
      <c r="AV44" s="237"/>
      <c r="AW44" s="237"/>
      <c r="AX44" s="237"/>
      <c r="AY44" s="22"/>
      <c r="AZ44" s="22"/>
      <c r="BA44" s="237" t="s">
        <v>103</v>
      </c>
      <c r="BB44" s="237"/>
      <c r="BC44" s="237"/>
      <c r="BD44" s="237"/>
      <c r="BE44" s="237"/>
      <c r="BF44" s="237"/>
      <c r="BG44" s="237"/>
      <c r="BH44" s="237"/>
      <c r="BI44" s="237"/>
      <c r="BJ44" s="237"/>
      <c r="BK44" s="237"/>
      <c r="BL44" s="237"/>
      <c r="BM44" s="237"/>
      <c r="BN44" s="237"/>
      <c r="BO44" s="237"/>
      <c r="BP44" s="237"/>
      <c r="BQ44" s="237"/>
      <c r="BR44" s="237"/>
      <c r="BS44" s="22"/>
      <c r="BT44" s="22"/>
      <c r="BU44" s="22"/>
      <c r="BV44" s="237" t="s">
        <v>104</v>
      </c>
      <c r="BW44" s="237"/>
      <c r="BX44" s="237"/>
      <c r="BY44" s="237"/>
      <c r="BZ44" s="237"/>
      <c r="CA44" s="237"/>
      <c r="CB44" s="237"/>
      <c r="CC44" s="237"/>
      <c r="CD44" s="237"/>
      <c r="CE44" s="237"/>
      <c r="CF44" s="237"/>
      <c r="CG44" s="237"/>
      <c r="CH44" s="237"/>
      <c r="CI44" s="237"/>
      <c r="CJ44" s="237"/>
      <c r="CK44" s="237"/>
      <c r="CL44" s="237"/>
      <c r="CM44" s="237"/>
      <c r="CN44" s="237"/>
      <c r="CO44" s="237"/>
      <c r="CP44" s="237"/>
      <c r="CQ44" s="237"/>
      <c r="CR44" s="237"/>
      <c r="CS44" s="237"/>
      <c r="CT44" s="237"/>
      <c r="CU44" s="237"/>
      <c r="CV44" s="237"/>
      <c r="CW44" s="237"/>
      <c r="CX44" s="237"/>
      <c r="CY44" s="237"/>
      <c r="CZ44" s="237"/>
      <c r="DA44" s="237"/>
      <c r="DB44" s="237"/>
      <c r="DC44" s="237"/>
    </row>
  </sheetData>
  <sheetProtection/>
  <mergeCells count="91">
    <mergeCell ref="BV44:DC44"/>
    <mergeCell ref="BA37:BR37"/>
    <mergeCell ref="AM34:BA34"/>
    <mergeCell ref="A40:AW40"/>
    <mergeCell ref="BO34:CC34"/>
    <mergeCell ref="B43:AX43"/>
    <mergeCell ref="BA43:BR43"/>
    <mergeCell ref="BV43:DC43"/>
    <mergeCell ref="A41:AW41"/>
    <mergeCell ref="BA41:BR41"/>
    <mergeCell ref="BV41:DC41"/>
    <mergeCell ref="B44:AX44"/>
    <mergeCell ref="BA44:BR44"/>
    <mergeCell ref="A26:O26"/>
    <mergeCell ref="P26:AL26"/>
    <mergeCell ref="AM26:BA26"/>
    <mergeCell ref="BB26:BM26"/>
    <mergeCell ref="BO33:CC33"/>
    <mergeCell ref="BA40:BR40"/>
    <mergeCell ref="BV40:DC40"/>
    <mergeCell ref="A37:AW37"/>
    <mergeCell ref="CI17:DC17"/>
    <mergeCell ref="CI18:DC18"/>
    <mergeCell ref="AQ17:BF17"/>
    <mergeCell ref="BN26:CB26"/>
    <mergeCell ref="CC26:CO26"/>
    <mergeCell ref="CP26:DC26"/>
    <mergeCell ref="CP25:DC25"/>
    <mergeCell ref="CI19:DC19"/>
    <mergeCell ref="BB25:BM25"/>
    <mergeCell ref="BN25:CB25"/>
    <mergeCell ref="A19:AP19"/>
    <mergeCell ref="AQ19:BF19"/>
    <mergeCell ref="BG19:BU19"/>
    <mergeCell ref="BV19:CH19"/>
    <mergeCell ref="A25:O25"/>
    <mergeCell ref="P25:AL25"/>
    <mergeCell ref="AM25:BA25"/>
    <mergeCell ref="BG17:BU17"/>
    <mergeCell ref="BV17:CH17"/>
    <mergeCell ref="A16:AP16"/>
    <mergeCell ref="AQ16:BF16"/>
    <mergeCell ref="BG16:BU16"/>
    <mergeCell ref="BV16:CH16"/>
    <mergeCell ref="A17:AP17"/>
    <mergeCell ref="AQ18:BF18"/>
    <mergeCell ref="BG18:BU18"/>
    <mergeCell ref="BV18:CH18"/>
    <mergeCell ref="A18:AP18"/>
    <mergeCell ref="CC25:CO25"/>
    <mergeCell ref="A7:DC7"/>
    <mergeCell ref="K8:CS8"/>
    <mergeCell ref="K9:CS9"/>
    <mergeCell ref="AC12:DC12"/>
    <mergeCell ref="CI16:DC16"/>
    <mergeCell ref="BV37:DC37"/>
    <mergeCell ref="A38:AW38"/>
    <mergeCell ref="BA38:BR38"/>
    <mergeCell ref="BV38:DC38"/>
    <mergeCell ref="P34:AL34"/>
    <mergeCell ref="A27:O27"/>
    <mergeCell ref="P27:AL27"/>
    <mergeCell ref="AM27:BA27"/>
    <mergeCell ref="A33:O33"/>
    <mergeCell ref="P33:AL33"/>
    <mergeCell ref="A28:O28"/>
    <mergeCell ref="P28:AL28"/>
    <mergeCell ref="AM28:BA28"/>
    <mergeCell ref="CP27:DC27"/>
    <mergeCell ref="CQ34:DC34"/>
    <mergeCell ref="CD34:CP34"/>
    <mergeCell ref="CD33:CP33"/>
    <mergeCell ref="BB33:BN33"/>
    <mergeCell ref="A34:O34"/>
    <mergeCell ref="BB28:BM28"/>
    <mergeCell ref="BB34:BN34"/>
    <mergeCell ref="CQ33:DC33"/>
    <mergeCell ref="BB27:BM27"/>
    <mergeCell ref="BN27:CB27"/>
    <mergeCell ref="CC27:CO27"/>
    <mergeCell ref="AM33:BA33"/>
    <mergeCell ref="BN28:CB28"/>
    <mergeCell ref="CC28:CO28"/>
    <mergeCell ref="CP28:DC28"/>
    <mergeCell ref="CP29:DC29"/>
    <mergeCell ref="A29:O29"/>
    <mergeCell ref="P29:AL29"/>
    <mergeCell ref="AM29:BA29"/>
    <mergeCell ref="BB29:BM29"/>
    <mergeCell ref="BN29:CB29"/>
    <mergeCell ref="CC29:CO29"/>
  </mergeCells>
  <printOptions/>
  <pageMargins left="0.75" right="0.75" top="0.54" bottom="0.54" header="0.5" footer="0.5"/>
  <pageSetup fitToHeight="1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V123"/>
  <sheetViews>
    <sheetView zoomScalePageLayoutView="0" workbookViewId="0" topLeftCell="B68">
      <selection activeCell="D55" sqref="D55"/>
    </sheetView>
  </sheetViews>
  <sheetFormatPr defaultColWidth="10.66015625" defaultRowHeight="11.25"/>
  <cols>
    <col min="1" max="1" width="2.33203125" style="0" hidden="1" customWidth="1"/>
    <col min="2" max="2" width="81.83203125" style="0" customWidth="1"/>
    <col min="3" max="3" width="7.33203125" style="1" customWidth="1"/>
    <col min="4" max="4" width="26.16015625" style="81" customWidth="1"/>
    <col min="5" max="5" width="27.5" style="81" customWidth="1"/>
    <col min="6" max="6" width="34.16015625" style="0" customWidth="1"/>
  </cols>
  <sheetData>
    <row r="1" spans="1:5" ht="11.25" customHeight="1">
      <c r="A1" s="34"/>
      <c r="B1" s="35"/>
      <c r="C1" s="35"/>
      <c r="D1" s="82"/>
      <c r="E1" s="74"/>
    </row>
    <row r="2" spans="1:5" s="4" customFormat="1" ht="12" customHeight="1">
      <c r="A2" s="57"/>
      <c r="B2" s="41"/>
      <c r="C2" s="60"/>
      <c r="D2" s="83"/>
      <c r="E2" s="75" t="s">
        <v>0</v>
      </c>
    </row>
    <row r="3" spans="1:5" s="4" customFormat="1" ht="12" customHeight="1">
      <c r="A3" s="57"/>
      <c r="B3" s="41"/>
      <c r="C3" s="60"/>
      <c r="D3" s="83"/>
      <c r="E3" s="75" t="s">
        <v>1</v>
      </c>
    </row>
    <row r="4" spans="1:5" s="4" customFormat="1" ht="12" customHeight="1">
      <c r="A4" s="57"/>
      <c r="B4" s="41"/>
      <c r="C4" s="60"/>
      <c r="D4" s="83"/>
      <c r="E4" s="75" t="s">
        <v>2</v>
      </c>
    </row>
    <row r="5" spans="1:5" s="4" customFormat="1" ht="12" customHeight="1">
      <c r="A5" s="57"/>
      <c r="B5" s="41"/>
      <c r="C5" s="60"/>
      <c r="D5" s="83"/>
      <c r="E5" s="75" t="s">
        <v>3</v>
      </c>
    </row>
    <row r="6" spans="1:5" s="4" customFormat="1" ht="12" customHeight="1">
      <c r="A6" s="57"/>
      <c r="B6" s="41"/>
      <c r="C6" s="60"/>
      <c r="D6" s="83"/>
      <c r="E6" s="75" t="s">
        <v>4</v>
      </c>
    </row>
    <row r="7" spans="1:5" s="4" customFormat="1" ht="12" customHeight="1">
      <c r="A7" s="57"/>
      <c r="B7" s="41"/>
      <c r="C7" s="60"/>
      <c r="D7" s="83"/>
      <c r="E7" s="75" t="s">
        <v>5</v>
      </c>
    </row>
    <row r="8" spans="1:5" s="4" customFormat="1" ht="12" customHeight="1">
      <c r="A8" s="57"/>
      <c r="B8" s="36" t="s">
        <v>6</v>
      </c>
      <c r="C8" s="37"/>
      <c r="D8" s="76"/>
      <c r="E8" s="76"/>
    </row>
    <row r="9" spans="1:5" s="4" customFormat="1" ht="13.5" customHeight="1">
      <c r="A9" s="57"/>
      <c r="B9" s="38" t="s">
        <v>357</v>
      </c>
      <c r="C9" s="39"/>
      <c r="D9" s="77"/>
      <c r="E9" s="77"/>
    </row>
    <row r="10" spans="1:5" ht="16.5" customHeight="1">
      <c r="A10" s="34"/>
      <c r="B10" s="38" t="s">
        <v>257</v>
      </c>
      <c r="C10" s="59"/>
      <c r="D10" s="78"/>
      <c r="E10" s="78"/>
    </row>
    <row r="11" spans="1:5" ht="20.25" customHeight="1">
      <c r="A11" s="34"/>
      <c r="B11" s="58" t="s">
        <v>7</v>
      </c>
      <c r="C11" s="59"/>
      <c r="D11" s="78"/>
      <c r="E11" s="78"/>
    </row>
    <row r="12" spans="1:5" s="13" customFormat="1" ht="19.5" customHeight="1">
      <c r="A12" s="46"/>
      <c r="B12" s="210" t="s">
        <v>214</v>
      </c>
      <c r="C12" s="211"/>
      <c r="D12" s="211"/>
      <c r="E12" s="211"/>
    </row>
    <row r="13" spans="1:5" s="13" customFormat="1" ht="21" customHeight="1">
      <c r="A13" s="46"/>
      <c r="B13" s="210" t="s">
        <v>191</v>
      </c>
      <c r="C13" s="211"/>
      <c r="D13" s="211"/>
      <c r="E13" s="211"/>
    </row>
    <row r="14" spans="1:5" s="13" customFormat="1" ht="10.5" customHeight="1">
      <c r="A14" s="46"/>
      <c r="B14" s="46"/>
      <c r="C14" s="61"/>
      <c r="D14" s="84"/>
      <c r="E14" s="79" t="s">
        <v>8</v>
      </c>
    </row>
    <row r="15" spans="1:5" s="13" customFormat="1" ht="31.5" customHeight="1">
      <c r="A15" s="46"/>
      <c r="B15" s="108" t="s">
        <v>9</v>
      </c>
      <c r="C15" s="109" t="s">
        <v>10</v>
      </c>
      <c r="D15" s="110" t="s">
        <v>11</v>
      </c>
      <c r="E15" s="110" t="s">
        <v>12</v>
      </c>
    </row>
    <row r="16" spans="1:5" s="14" customFormat="1" ht="12.75" customHeight="1">
      <c r="A16" s="62"/>
      <c r="B16" s="108" t="s">
        <v>196</v>
      </c>
      <c r="C16" s="108" t="s">
        <v>197</v>
      </c>
      <c r="D16" s="111" t="s">
        <v>198</v>
      </c>
      <c r="E16" s="111" t="s">
        <v>207</v>
      </c>
    </row>
    <row r="17" spans="1:5" ht="18" customHeight="1">
      <c r="A17" s="34"/>
      <c r="B17" s="160" t="s">
        <v>303</v>
      </c>
      <c r="C17" s="161"/>
      <c r="D17" s="162"/>
      <c r="E17" s="162"/>
    </row>
    <row r="18" spans="1:5" ht="15.75" customHeight="1">
      <c r="A18" s="34"/>
      <c r="B18" s="163" t="s">
        <v>234</v>
      </c>
      <c r="C18" s="164">
        <v>10</v>
      </c>
      <c r="D18" s="165">
        <v>134.48</v>
      </c>
      <c r="E18" s="165">
        <v>10.98</v>
      </c>
    </row>
    <row r="19" spans="1:5" ht="20.25" customHeight="1">
      <c r="A19" s="34"/>
      <c r="B19" s="166" t="s">
        <v>13</v>
      </c>
      <c r="C19" s="167"/>
      <c r="D19" s="168"/>
      <c r="E19" s="166"/>
    </row>
    <row r="20" spans="1:5" ht="20.25" customHeight="1">
      <c r="A20" s="34"/>
      <c r="B20" s="169" t="s">
        <v>14</v>
      </c>
      <c r="C20" s="170">
        <v>11</v>
      </c>
      <c r="D20" s="171">
        <v>134.48</v>
      </c>
      <c r="E20" s="171">
        <v>10.98</v>
      </c>
    </row>
    <row r="21" spans="1:5" ht="20.25" customHeight="1">
      <c r="A21" s="34"/>
      <c r="B21" s="169" t="s">
        <v>15</v>
      </c>
      <c r="C21" s="170">
        <v>12</v>
      </c>
      <c r="D21" s="172" t="s">
        <v>16</v>
      </c>
      <c r="E21" s="172" t="s">
        <v>16</v>
      </c>
    </row>
    <row r="22" spans="1:5" ht="20.25" customHeight="1">
      <c r="A22" s="34"/>
      <c r="B22" s="163" t="s">
        <v>17</v>
      </c>
      <c r="C22" s="164">
        <v>20</v>
      </c>
      <c r="D22" s="173" t="s">
        <v>16</v>
      </c>
      <c r="E22" s="173" t="s">
        <v>16</v>
      </c>
    </row>
    <row r="23" spans="1:5" ht="20.25" customHeight="1">
      <c r="A23" s="34"/>
      <c r="B23" s="166" t="s">
        <v>13</v>
      </c>
      <c r="C23" s="167"/>
      <c r="D23" s="168"/>
      <c r="E23" s="166"/>
    </row>
    <row r="24" spans="1:5" ht="20.25" customHeight="1">
      <c r="A24" s="34"/>
      <c r="B24" s="169" t="s">
        <v>14</v>
      </c>
      <c r="C24" s="170">
        <v>21</v>
      </c>
      <c r="D24" s="172" t="s">
        <v>16</v>
      </c>
      <c r="E24" s="172" t="s">
        <v>16</v>
      </c>
    </row>
    <row r="25" spans="1:5" ht="20.25" customHeight="1">
      <c r="A25" s="34"/>
      <c r="B25" s="169" t="s">
        <v>15</v>
      </c>
      <c r="C25" s="170">
        <v>22</v>
      </c>
      <c r="D25" s="173" t="s">
        <v>16</v>
      </c>
      <c r="E25" s="173" t="s">
        <v>16</v>
      </c>
    </row>
    <row r="26" spans="1:5" ht="20.25" customHeight="1">
      <c r="A26" s="34"/>
      <c r="B26" s="174" t="s">
        <v>18</v>
      </c>
      <c r="C26" s="164">
        <v>30</v>
      </c>
      <c r="D26" s="173" t="s">
        <v>16</v>
      </c>
      <c r="E26" s="173" t="s">
        <v>16</v>
      </c>
    </row>
    <row r="27" spans="1:5" ht="20.25" customHeight="1">
      <c r="A27" s="34"/>
      <c r="B27" s="175" t="s">
        <v>13</v>
      </c>
      <c r="C27" s="167"/>
      <c r="D27" s="166"/>
      <c r="E27" s="166"/>
    </row>
    <row r="28" spans="1:5" ht="20.25" customHeight="1">
      <c r="A28" s="34"/>
      <c r="B28" s="169" t="s">
        <v>19</v>
      </c>
      <c r="C28" s="170">
        <v>31</v>
      </c>
      <c r="D28" s="172" t="s">
        <v>16</v>
      </c>
      <c r="E28" s="172" t="s">
        <v>16</v>
      </c>
    </row>
    <row r="29" spans="1:256" s="99" customFormat="1" ht="15" customHeight="1">
      <c r="A29" s="97" t="s">
        <v>215</v>
      </c>
      <c r="B29" s="169" t="s">
        <v>20</v>
      </c>
      <c r="C29" s="170">
        <v>32</v>
      </c>
      <c r="D29" s="172" t="s">
        <v>16</v>
      </c>
      <c r="E29" s="172" t="s">
        <v>16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  <c r="CJ29" s="98"/>
      <c r="CK29" s="98"/>
      <c r="CL29" s="98"/>
      <c r="CM29" s="98"/>
      <c r="CN29" s="98"/>
      <c r="CO29" s="98"/>
      <c r="CP29" s="98"/>
      <c r="CQ29" s="98"/>
      <c r="CR29" s="98"/>
      <c r="CS29" s="98"/>
      <c r="CT29" s="98"/>
      <c r="CU29" s="98"/>
      <c r="CV29" s="98"/>
      <c r="CW29" s="98"/>
      <c r="CX29" s="98"/>
      <c r="CY29" s="98"/>
      <c r="CZ29" s="98"/>
      <c r="DA29" s="98"/>
      <c r="DB29" s="98"/>
      <c r="DC29" s="98"/>
      <c r="DD29" s="98"/>
      <c r="DE29" s="98"/>
      <c r="DF29" s="98"/>
      <c r="DG29" s="98"/>
      <c r="DH29" s="98"/>
      <c r="DI29" s="98"/>
      <c r="DJ29" s="98"/>
      <c r="DK29" s="98"/>
      <c r="DL29" s="98"/>
      <c r="DM29" s="98"/>
      <c r="DN29" s="98"/>
      <c r="DO29" s="98"/>
      <c r="DP29" s="98"/>
      <c r="DQ29" s="98"/>
      <c r="DR29" s="98"/>
      <c r="DS29" s="98"/>
      <c r="DT29" s="98"/>
      <c r="DU29" s="98"/>
      <c r="DV29" s="98"/>
      <c r="DW29" s="98"/>
      <c r="DX29" s="98"/>
      <c r="DY29" s="98"/>
      <c r="DZ29" s="98"/>
      <c r="EA29" s="98"/>
      <c r="EB29" s="98"/>
      <c r="EC29" s="98"/>
      <c r="ED29" s="98"/>
      <c r="EE29" s="98"/>
      <c r="EF29" s="98"/>
      <c r="EG29" s="98"/>
      <c r="EH29" s="98"/>
      <c r="EI29" s="98"/>
      <c r="EJ29" s="98"/>
      <c r="EK29" s="98"/>
      <c r="EL29" s="98"/>
      <c r="EM29" s="98"/>
      <c r="EN29" s="98"/>
      <c r="EO29" s="98"/>
      <c r="EP29" s="98"/>
      <c r="EQ29" s="98"/>
      <c r="ER29" s="98"/>
      <c r="ES29" s="98"/>
      <c r="ET29" s="98"/>
      <c r="EU29" s="98"/>
      <c r="EV29" s="98"/>
      <c r="EW29" s="98"/>
      <c r="EX29" s="98"/>
      <c r="EY29" s="98"/>
      <c r="EZ29" s="98"/>
      <c r="FA29" s="98"/>
      <c r="FB29" s="98"/>
      <c r="FC29" s="98"/>
      <c r="FD29" s="98"/>
      <c r="FE29" s="98"/>
      <c r="FF29" s="98"/>
      <c r="FG29" s="98"/>
      <c r="FH29" s="98"/>
      <c r="FI29" s="98"/>
      <c r="FJ29" s="98"/>
      <c r="FK29" s="98"/>
      <c r="FL29" s="98"/>
      <c r="FM29" s="98"/>
      <c r="FN29" s="98"/>
      <c r="FO29" s="98"/>
      <c r="FP29" s="98"/>
      <c r="FQ29" s="98"/>
      <c r="FR29" s="98"/>
      <c r="FS29" s="98"/>
      <c r="FT29" s="98"/>
      <c r="FU29" s="98"/>
      <c r="FV29" s="98"/>
      <c r="FW29" s="98"/>
      <c r="FX29" s="98"/>
      <c r="FY29" s="98"/>
      <c r="FZ29" s="98"/>
      <c r="GA29" s="98"/>
      <c r="GB29" s="98"/>
      <c r="GC29" s="98"/>
      <c r="GD29" s="98"/>
      <c r="GE29" s="98"/>
      <c r="GF29" s="98"/>
      <c r="GG29" s="98"/>
      <c r="GH29" s="98"/>
      <c r="GI29" s="98"/>
      <c r="GJ29" s="98"/>
      <c r="GK29" s="98"/>
      <c r="GL29" s="98"/>
      <c r="GM29" s="98"/>
      <c r="GN29" s="98"/>
      <c r="GO29" s="98"/>
      <c r="GP29" s="98"/>
      <c r="GQ29" s="98"/>
      <c r="GR29" s="98"/>
      <c r="GS29" s="98"/>
      <c r="GT29" s="98"/>
      <c r="GU29" s="98"/>
      <c r="GV29" s="98"/>
      <c r="GW29" s="98"/>
      <c r="GX29" s="98"/>
      <c r="GY29" s="98"/>
      <c r="GZ29" s="98"/>
      <c r="HA29" s="98"/>
      <c r="HB29" s="98"/>
      <c r="HC29" s="98"/>
      <c r="HD29" s="98"/>
      <c r="HE29" s="98"/>
      <c r="HF29" s="98"/>
      <c r="HG29" s="98"/>
      <c r="HH29" s="98"/>
      <c r="HI29" s="98"/>
      <c r="HJ29" s="98"/>
      <c r="HK29" s="98"/>
      <c r="HL29" s="98"/>
      <c r="HM29" s="98"/>
      <c r="HN29" s="98"/>
      <c r="HO29" s="98"/>
      <c r="HP29" s="98"/>
      <c r="HQ29" s="98"/>
      <c r="HR29" s="98"/>
      <c r="HS29" s="98"/>
      <c r="HT29" s="98"/>
      <c r="HU29" s="98"/>
      <c r="HV29" s="98"/>
      <c r="HW29" s="98"/>
      <c r="HX29" s="98"/>
      <c r="HY29" s="98"/>
      <c r="HZ29" s="98"/>
      <c r="IA29" s="98"/>
      <c r="IB29" s="98"/>
      <c r="IC29" s="98"/>
      <c r="ID29" s="98"/>
      <c r="IE29" s="98"/>
      <c r="IF29" s="98"/>
      <c r="IG29" s="98"/>
      <c r="IH29" s="98"/>
      <c r="II29" s="98"/>
      <c r="IJ29" s="98"/>
      <c r="IK29" s="98"/>
      <c r="IL29" s="98"/>
      <c r="IM29" s="98"/>
      <c r="IN29" s="98"/>
      <c r="IO29" s="98"/>
      <c r="IP29" s="98"/>
      <c r="IQ29" s="98"/>
      <c r="IR29" s="98"/>
      <c r="IS29" s="98"/>
      <c r="IT29" s="98"/>
      <c r="IU29" s="98"/>
      <c r="IV29" s="98"/>
    </row>
    <row r="30" spans="1:5" ht="22.5" customHeight="1">
      <c r="A30" s="34"/>
      <c r="B30" s="174" t="s">
        <v>22</v>
      </c>
      <c r="C30" s="164">
        <v>40</v>
      </c>
      <c r="D30" s="173" t="s">
        <v>270</v>
      </c>
      <c r="E30" s="173" t="s">
        <v>352</v>
      </c>
    </row>
    <row r="31" spans="1:5" ht="27.75" customHeight="1">
      <c r="A31" s="34"/>
      <c r="B31" s="175" t="s">
        <v>13</v>
      </c>
      <c r="C31" s="167"/>
      <c r="D31" s="166"/>
      <c r="E31" s="166"/>
    </row>
    <row r="32" spans="1:5" ht="27.75" customHeight="1">
      <c r="A32" s="34"/>
      <c r="B32" s="169" t="s">
        <v>19</v>
      </c>
      <c r="C32" s="170">
        <v>41</v>
      </c>
      <c r="D32" s="172" t="s">
        <v>271</v>
      </c>
      <c r="E32" s="172" t="s">
        <v>16</v>
      </c>
    </row>
    <row r="33" spans="1:5" ht="19.5" customHeight="1">
      <c r="A33" s="34"/>
      <c r="B33" s="169" t="s">
        <v>20</v>
      </c>
      <c r="C33" s="170">
        <v>42</v>
      </c>
      <c r="D33" s="172" t="s">
        <v>272</v>
      </c>
      <c r="E33" s="172" t="s">
        <v>352</v>
      </c>
    </row>
    <row r="34" spans="1:5" ht="31.5" customHeight="1">
      <c r="A34" s="34"/>
      <c r="B34" s="176" t="s">
        <v>33</v>
      </c>
      <c r="C34" s="177"/>
      <c r="D34" s="172" t="s">
        <v>273</v>
      </c>
      <c r="E34" s="172" t="s">
        <v>16</v>
      </c>
    </row>
    <row r="35" spans="1:5" ht="29.25" customHeight="1">
      <c r="A35" s="34"/>
      <c r="B35" s="178" t="s">
        <v>259</v>
      </c>
      <c r="C35" s="177"/>
      <c r="D35" s="172" t="s">
        <v>273</v>
      </c>
      <c r="E35" s="172" t="s">
        <v>16</v>
      </c>
    </row>
    <row r="36" spans="1:5" ht="29.25" customHeight="1">
      <c r="A36" s="34"/>
      <c r="B36" s="176" t="s">
        <v>21</v>
      </c>
      <c r="C36" s="177"/>
      <c r="D36" s="172" t="s">
        <v>274</v>
      </c>
      <c r="E36" s="172" t="s">
        <v>352</v>
      </c>
    </row>
    <row r="37" spans="1:5" ht="24.75" customHeight="1">
      <c r="A37" s="34"/>
      <c r="B37" s="178" t="s">
        <v>317</v>
      </c>
      <c r="C37" s="177"/>
      <c r="D37" s="172" t="s">
        <v>16</v>
      </c>
      <c r="E37" s="171">
        <v>510</v>
      </c>
    </row>
    <row r="38" spans="1:5" ht="45.75" customHeight="1">
      <c r="A38" s="34"/>
      <c r="B38" s="178" t="s">
        <v>307</v>
      </c>
      <c r="C38" s="177"/>
      <c r="D38" s="172" t="s">
        <v>16</v>
      </c>
      <c r="E38" s="171">
        <v>656.67</v>
      </c>
    </row>
    <row r="39" spans="1:5" ht="34.5" customHeight="1">
      <c r="A39" s="34"/>
      <c r="B39" s="178" t="s">
        <v>353</v>
      </c>
      <c r="C39" s="177"/>
      <c r="D39" s="172" t="s">
        <v>16</v>
      </c>
      <c r="E39" s="171">
        <v>634.84</v>
      </c>
    </row>
    <row r="40" spans="1:5" ht="27.75" customHeight="1">
      <c r="A40" s="34"/>
      <c r="B40" s="178" t="s">
        <v>315</v>
      </c>
      <c r="C40" s="177"/>
      <c r="D40" s="172" t="s">
        <v>16</v>
      </c>
      <c r="E40" s="171">
        <v>489.15</v>
      </c>
    </row>
    <row r="41" spans="1:5" ht="39" customHeight="1">
      <c r="A41" s="34"/>
      <c r="B41" s="178" t="s">
        <v>316</v>
      </c>
      <c r="C41" s="177"/>
      <c r="D41" s="172" t="s">
        <v>16</v>
      </c>
      <c r="E41" s="171">
        <v>491.45</v>
      </c>
    </row>
    <row r="42" spans="1:5" ht="29.25" customHeight="1">
      <c r="A42" s="34"/>
      <c r="B42" s="178" t="s">
        <v>305</v>
      </c>
      <c r="C42" s="177"/>
      <c r="D42" s="172" t="s">
        <v>16</v>
      </c>
      <c r="E42" s="171">
        <v>477.02</v>
      </c>
    </row>
    <row r="43" spans="1:5" ht="26.25" customHeight="1">
      <c r="A43" s="34"/>
      <c r="B43" s="178" t="s">
        <v>278</v>
      </c>
      <c r="C43" s="177"/>
      <c r="D43" s="172" t="s">
        <v>279</v>
      </c>
      <c r="E43" s="172" t="s">
        <v>354</v>
      </c>
    </row>
    <row r="44" spans="1:5" ht="33" customHeight="1">
      <c r="A44" s="34"/>
      <c r="B44" s="178" t="s">
        <v>268</v>
      </c>
      <c r="C44" s="177"/>
      <c r="D44" s="172" t="s">
        <v>280</v>
      </c>
      <c r="E44" s="172" t="s">
        <v>16</v>
      </c>
    </row>
    <row r="45" spans="1:5" ht="30" customHeight="1">
      <c r="A45" s="34"/>
      <c r="B45" s="178" t="s">
        <v>260</v>
      </c>
      <c r="C45" s="177"/>
      <c r="D45" s="172" t="s">
        <v>277</v>
      </c>
      <c r="E45" s="171">
        <v>719.27</v>
      </c>
    </row>
    <row r="46" spans="1:5" ht="33" customHeight="1">
      <c r="A46" s="34"/>
      <c r="B46" s="178" t="s">
        <v>267</v>
      </c>
      <c r="C46" s="177"/>
      <c r="D46" s="172" t="s">
        <v>281</v>
      </c>
      <c r="E46" s="172" t="s">
        <v>16</v>
      </c>
    </row>
    <row r="47" spans="1:5" ht="28.5" customHeight="1">
      <c r="A47" s="34"/>
      <c r="B47" s="178" t="s">
        <v>264</v>
      </c>
      <c r="C47" s="177"/>
      <c r="D47" s="172" t="s">
        <v>276</v>
      </c>
      <c r="E47" s="172" t="s">
        <v>16</v>
      </c>
    </row>
    <row r="48" spans="1:5" ht="31.5" customHeight="1">
      <c r="A48" s="34"/>
      <c r="B48" s="178" t="s">
        <v>265</v>
      </c>
      <c r="C48" s="177"/>
      <c r="D48" s="172" t="s">
        <v>275</v>
      </c>
      <c r="E48" s="171">
        <v>978.75</v>
      </c>
    </row>
    <row r="49" spans="1:6" ht="25.5" customHeight="1">
      <c r="A49" s="34"/>
      <c r="B49" s="169" t="s">
        <v>23</v>
      </c>
      <c r="C49" s="170">
        <v>43</v>
      </c>
      <c r="D49" s="172" t="s">
        <v>16</v>
      </c>
      <c r="E49" s="172" t="s">
        <v>16</v>
      </c>
      <c r="F49" s="69"/>
    </row>
    <row r="50" spans="1:5" ht="21.75" customHeight="1">
      <c r="A50" s="34"/>
      <c r="B50" s="169" t="s">
        <v>24</v>
      </c>
      <c r="C50" s="170">
        <v>44</v>
      </c>
      <c r="D50" s="173" t="s">
        <v>16</v>
      </c>
      <c r="E50" s="173" t="s">
        <v>16</v>
      </c>
    </row>
    <row r="51" spans="1:5" ht="21" customHeight="1">
      <c r="A51" s="34"/>
      <c r="B51" s="174" t="s">
        <v>25</v>
      </c>
      <c r="C51" s="164">
        <v>50</v>
      </c>
      <c r="D51" s="173" t="s">
        <v>282</v>
      </c>
      <c r="E51" s="165">
        <v>192.4</v>
      </c>
    </row>
    <row r="52" spans="1:5" ht="24.75" customHeight="1">
      <c r="A52" s="34"/>
      <c r="B52" s="175" t="s">
        <v>13</v>
      </c>
      <c r="C52" s="167"/>
      <c r="D52" s="166"/>
      <c r="E52" s="166"/>
    </row>
    <row r="53" spans="1:5" ht="22.5" customHeight="1">
      <c r="A53" s="34"/>
      <c r="B53" s="179" t="s">
        <v>26</v>
      </c>
      <c r="C53" s="170">
        <v>51</v>
      </c>
      <c r="D53" s="171">
        <v>521.57</v>
      </c>
      <c r="E53" s="171">
        <v>25.93</v>
      </c>
    </row>
    <row r="54" spans="1:5" ht="22.5" customHeight="1">
      <c r="A54" s="34"/>
      <c r="B54" s="179" t="s">
        <v>318</v>
      </c>
      <c r="C54" s="170"/>
      <c r="D54" s="171">
        <f>D53</f>
        <v>521.57</v>
      </c>
      <c r="E54" s="171"/>
    </row>
    <row r="55" spans="1:5" ht="21" customHeight="1">
      <c r="A55" s="34"/>
      <c r="B55" s="179" t="s">
        <v>27</v>
      </c>
      <c r="C55" s="170">
        <v>52</v>
      </c>
      <c r="D55" s="172" t="s">
        <v>16</v>
      </c>
      <c r="E55" s="172" t="s">
        <v>16</v>
      </c>
    </row>
    <row r="56" spans="1:5" ht="21" customHeight="1">
      <c r="A56" s="34"/>
      <c r="B56" s="179" t="s">
        <v>28</v>
      </c>
      <c r="C56" s="170">
        <v>53</v>
      </c>
      <c r="D56" s="171">
        <v>902.9</v>
      </c>
      <c r="E56" s="171">
        <v>166.47</v>
      </c>
    </row>
    <row r="57" spans="1:5" ht="21.75" customHeight="1">
      <c r="A57" s="34"/>
      <c r="B57" s="179" t="s">
        <v>29</v>
      </c>
      <c r="C57" s="170">
        <v>54</v>
      </c>
      <c r="D57" s="172" t="s">
        <v>16</v>
      </c>
      <c r="E57" s="172" t="s">
        <v>16</v>
      </c>
    </row>
    <row r="58" spans="1:5" ht="21.75" customHeight="1">
      <c r="A58" s="34"/>
      <c r="B58" s="160" t="s">
        <v>30</v>
      </c>
      <c r="C58" s="170">
        <v>60</v>
      </c>
      <c r="D58" s="173" t="s">
        <v>16</v>
      </c>
      <c r="E58" s="173" t="s">
        <v>16</v>
      </c>
    </row>
    <row r="59" spans="1:5" ht="21.75" customHeight="1">
      <c r="A59" s="34"/>
      <c r="B59" s="174" t="s">
        <v>31</v>
      </c>
      <c r="C59" s="164">
        <v>70</v>
      </c>
      <c r="D59" s="173" t="s">
        <v>16</v>
      </c>
      <c r="E59" s="173" t="s">
        <v>16</v>
      </c>
    </row>
    <row r="60" spans="1:5" ht="21.75" customHeight="1">
      <c r="A60" s="34"/>
      <c r="B60" s="175" t="s">
        <v>13</v>
      </c>
      <c r="C60" s="167"/>
      <c r="D60" s="166"/>
      <c r="E60" s="166"/>
    </row>
    <row r="61" spans="1:5" ht="21" customHeight="1">
      <c r="A61" s="34"/>
      <c r="B61" s="160" t="s">
        <v>32</v>
      </c>
      <c r="C61" s="170">
        <v>71</v>
      </c>
      <c r="D61" s="173" t="s">
        <v>16</v>
      </c>
      <c r="E61" s="173" t="s">
        <v>16</v>
      </c>
    </row>
    <row r="62" spans="1:5" ht="17.25" customHeight="1">
      <c r="A62" s="34"/>
      <c r="B62" s="160" t="s">
        <v>34</v>
      </c>
      <c r="C62" s="170">
        <v>72</v>
      </c>
      <c r="D62" s="173" t="s">
        <v>16</v>
      </c>
      <c r="E62" s="173" t="s">
        <v>16</v>
      </c>
    </row>
    <row r="63" spans="1:5" ht="25.5" customHeight="1">
      <c r="A63" s="34"/>
      <c r="B63" s="160" t="s">
        <v>35</v>
      </c>
      <c r="C63" s="170">
        <v>73</v>
      </c>
      <c r="D63" s="173" t="s">
        <v>16</v>
      </c>
      <c r="E63" s="173" t="s">
        <v>16</v>
      </c>
    </row>
    <row r="64" spans="1:5" ht="24" customHeight="1">
      <c r="A64" s="34"/>
      <c r="B64" s="160" t="s">
        <v>36</v>
      </c>
      <c r="C64" s="170">
        <v>74</v>
      </c>
      <c r="D64" s="173" t="s">
        <v>16</v>
      </c>
      <c r="E64" s="173" t="s">
        <v>16</v>
      </c>
    </row>
    <row r="65" spans="1:5" ht="19.5" customHeight="1">
      <c r="A65" s="34"/>
      <c r="B65" s="160" t="s">
        <v>37</v>
      </c>
      <c r="C65" s="170">
        <v>80</v>
      </c>
      <c r="D65" s="172" t="s">
        <v>16</v>
      </c>
      <c r="E65" s="172" t="s">
        <v>16</v>
      </c>
    </row>
    <row r="66" spans="1:5" ht="21" customHeight="1">
      <c r="A66" s="34"/>
      <c r="B66" s="174" t="s">
        <v>38</v>
      </c>
      <c r="C66" s="164">
        <v>90</v>
      </c>
      <c r="D66" s="173" t="s">
        <v>16</v>
      </c>
      <c r="E66" s="173" t="s">
        <v>16</v>
      </c>
    </row>
    <row r="67" spans="1:5" ht="16.5" customHeight="1">
      <c r="A67" s="34"/>
      <c r="B67" s="175" t="s">
        <v>13</v>
      </c>
      <c r="C67" s="167"/>
      <c r="D67" s="166"/>
      <c r="E67" s="166"/>
    </row>
    <row r="68" spans="1:5" ht="17.25" customHeight="1">
      <c r="A68" s="34"/>
      <c r="B68" s="160" t="s">
        <v>39</v>
      </c>
      <c r="C68" s="170">
        <v>91</v>
      </c>
      <c r="D68" s="173" t="s">
        <v>16</v>
      </c>
      <c r="E68" s="173" t="s">
        <v>16</v>
      </c>
    </row>
    <row r="69" spans="1:5" ht="21" customHeight="1">
      <c r="A69" s="34"/>
      <c r="B69" s="160" t="s">
        <v>40</v>
      </c>
      <c r="C69" s="170">
        <v>92</v>
      </c>
      <c r="D69" s="173" t="s">
        <v>16</v>
      </c>
      <c r="E69" s="173" t="s">
        <v>16</v>
      </c>
    </row>
    <row r="70" spans="1:5" ht="18.75" customHeight="1">
      <c r="A70" s="34"/>
      <c r="B70" s="160" t="s">
        <v>41</v>
      </c>
      <c r="C70" s="170">
        <v>93</v>
      </c>
      <c r="D70" s="173" t="s">
        <v>16</v>
      </c>
      <c r="E70" s="173" t="s">
        <v>16</v>
      </c>
    </row>
    <row r="71" spans="1:5" ht="24.75" customHeight="1">
      <c r="A71" s="34"/>
      <c r="B71" s="160" t="s">
        <v>42</v>
      </c>
      <c r="C71" s="170">
        <v>94</v>
      </c>
      <c r="D71" s="173" t="s">
        <v>16</v>
      </c>
      <c r="E71" s="173" t="s">
        <v>16</v>
      </c>
    </row>
    <row r="72" spans="1:5" ht="21" customHeight="1">
      <c r="A72" s="34"/>
      <c r="B72" s="179" t="s">
        <v>43</v>
      </c>
      <c r="C72" s="170">
        <v>95</v>
      </c>
      <c r="D72" s="173" t="s">
        <v>16</v>
      </c>
      <c r="E72" s="173" t="s">
        <v>16</v>
      </c>
    </row>
    <row r="73" spans="1:5" ht="21" customHeight="1">
      <c r="A73" s="34"/>
      <c r="B73" s="180" t="s">
        <v>44</v>
      </c>
      <c r="C73" s="181">
        <v>100</v>
      </c>
      <c r="D73" s="182" t="s">
        <v>283</v>
      </c>
      <c r="E73" s="182" t="s">
        <v>355</v>
      </c>
    </row>
    <row r="74" spans="1:5" ht="23.25" customHeight="1">
      <c r="A74" s="34"/>
      <c r="B74" s="160" t="s">
        <v>45</v>
      </c>
      <c r="C74" s="177"/>
      <c r="D74" s="169"/>
      <c r="E74" s="169"/>
    </row>
    <row r="75" spans="1:5" ht="22.5" customHeight="1">
      <c r="A75" s="34"/>
      <c r="B75" s="160" t="s">
        <v>46</v>
      </c>
      <c r="C75" s="181">
        <v>110</v>
      </c>
      <c r="D75" s="165">
        <v>118.01</v>
      </c>
      <c r="E75" s="165">
        <v>41.43</v>
      </c>
    </row>
    <row r="76" spans="1:5" ht="16.5" customHeight="1">
      <c r="A76" s="34"/>
      <c r="B76" s="160" t="s">
        <v>47</v>
      </c>
      <c r="C76" s="181">
        <v>120</v>
      </c>
      <c r="D76" s="165">
        <v>351.06</v>
      </c>
      <c r="E76" s="165">
        <v>2.01</v>
      </c>
    </row>
    <row r="77" spans="1:5" ht="22.5" customHeight="1">
      <c r="A77" s="34"/>
      <c r="B77" s="160" t="s">
        <v>48</v>
      </c>
      <c r="C77" s="181">
        <v>130</v>
      </c>
      <c r="D77" s="173" t="s">
        <v>304</v>
      </c>
      <c r="E77" s="173" t="s">
        <v>356</v>
      </c>
    </row>
    <row r="78" spans="1:5" ht="23.25" customHeight="1">
      <c r="A78" s="34"/>
      <c r="B78" s="180" t="s">
        <v>49</v>
      </c>
      <c r="C78" s="181">
        <v>140</v>
      </c>
      <c r="D78" s="183" t="s">
        <v>283</v>
      </c>
      <c r="E78" s="183" t="s">
        <v>355</v>
      </c>
    </row>
    <row r="79" spans="2:5" ht="12">
      <c r="B79" s="72"/>
      <c r="C79" s="73"/>
      <c r="D79" s="105"/>
      <c r="E79" s="114"/>
    </row>
    <row r="80" spans="2:5" ht="12.75">
      <c r="B80" s="70"/>
      <c r="C80" s="71"/>
      <c r="D80" s="107"/>
      <c r="E80" s="114"/>
    </row>
    <row r="81" spans="2:5" ht="12.75">
      <c r="B81" s="72"/>
      <c r="C81" s="73"/>
      <c r="D81" s="107"/>
      <c r="E81" s="114"/>
    </row>
    <row r="82" spans="2:5" ht="12">
      <c r="B82" s="72" t="s">
        <v>228</v>
      </c>
      <c r="C82" s="73"/>
      <c r="D82" s="105"/>
      <c r="E82" s="114"/>
    </row>
    <row r="83" spans="2:5" ht="12.75">
      <c r="B83" s="67"/>
      <c r="C83" s="68"/>
      <c r="D83" s="80"/>
      <c r="E83" s="80"/>
    </row>
    <row r="84" spans="2:5" ht="12.75">
      <c r="B84" s="67"/>
      <c r="C84" s="68"/>
      <c r="D84" s="80"/>
      <c r="E84" s="80"/>
    </row>
    <row r="85" spans="2:5" ht="12.75">
      <c r="B85" s="67"/>
      <c r="C85" s="68"/>
      <c r="D85" s="80"/>
      <c r="E85" s="80"/>
    </row>
    <row r="86" spans="2:5" ht="12.75">
      <c r="B86" s="67"/>
      <c r="C86" s="68"/>
      <c r="D86" s="80"/>
      <c r="E86" s="80"/>
    </row>
    <row r="87" spans="2:5" ht="12.75">
      <c r="B87" s="67"/>
      <c r="C87" s="68"/>
      <c r="D87" s="80"/>
      <c r="E87" s="80"/>
    </row>
    <row r="88" spans="2:5" ht="12.75">
      <c r="B88" s="67"/>
      <c r="C88" s="68"/>
      <c r="D88" s="80"/>
      <c r="E88" s="80"/>
    </row>
    <row r="89" spans="2:5" ht="12.75">
      <c r="B89" s="67"/>
      <c r="C89" s="68"/>
      <c r="D89" s="80"/>
      <c r="E89" s="80"/>
    </row>
    <row r="90" spans="2:5" ht="12.75">
      <c r="B90" s="67"/>
      <c r="C90" s="68"/>
      <c r="D90" s="80"/>
      <c r="E90" s="80"/>
    </row>
    <row r="91" spans="2:5" ht="12.75">
      <c r="B91" s="67"/>
      <c r="C91" s="68"/>
      <c r="D91" s="80"/>
      <c r="E91" s="80"/>
    </row>
    <row r="92" spans="2:5" ht="12.75">
      <c r="B92" s="67"/>
      <c r="C92" s="68"/>
      <c r="D92" s="80"/>
      <c r="E92" s="80"/>
    </row>
    <row r="93" spans="2:5" ht="12.75">
      <c r="B93" s="67"/>
      <c r="C93" s="68"/>
      <c r="D93" s="80"/>
      <c r="E93" s="80"/>
    </row>
    <row r="94" spans="2:5" ht="12.75">
      <c r="B94" s="67"/>
      <c r="C94" s="68"/>
      <c r="D94" s="80"/>
      <c r="E94" s="80"/>
    </row>
    <row r="95" spans="2:5" ht="12.75">
      <c r="B95" s="67"/>
      <c r="C95" s="68"/>
      <c r="D95" s="80"/>
      <c r="E95" s="80"/>
    </row>
    <row r="96" spans="2:5" ht="12.75">
      <c r="B96" s="67"/>
      <c r="C96" s="68"/>
      <c r="D96" s="80"/>
      <c r="E96" s="80"/>
    </row>
    <row r="97" spans="2:5" ht="12.75">
      <c r="B97" s="67"/>
      <c r="C97" s="68"/>
      <c r="D97" s="80"/>
      <c r="E97" s="80"/>
    </row>
    <row r="98" spans="2:5" ht="12.75">
      <c r="B98" s="67"/>
      <c r="C98" s="68"/>
      <c r="D98" s="80"/>
      <c r="E98" s="80"/>
    </row>
    <row r="99" spans="2:5" ht="12.75">
      <c r="B99" s="67"/>
      <c r="C99" s="68"/>
      <c r="D99" s="80"/>
      <c r="E99" s="80"/>
    </row>
    <row r="100" spans="2:5" ht="12.75">
      <c r="B100" s="67"/>
      <c r="C100" s="68"/>
      <c r="D100" s="80"/>
      <c r="E100" s="80"/>
    </row>
    <row r="101" spans="2:5" ht="12.75">
      <c r="B101" s="67"/>
      <c r="C101" s="68"/>
      <c r="D101" s="80"/>
      <c r="E101" s="80"/>
    </row>
    <row r="102" spans="2:5" ht="12.75">
      <c r="B102" s="67"/>
      <c r="C102" s="68"/>
      <c r="D102" s="80"/>
      <c r="E102" s="80"/>
    </row>
    <row r="103" spans="2:5" ht="12.75">
      <c r="B103" s="67"/>
      <c r="C103" s="68"/>
      <c r="D103" s="80"/>
      <c r="E103" s="80"/>
    </row>
    <row r="104" spans="2:5" ht="12.75">
      <c r="B104" s="67"/>
      <c r="C104" s="68"/>
      <c r="D104" s="80"/>
      <c r="E104" s="80"/>
    </row>
    <row r="105" spans="2:5" ht="12.75">
      <c r="B105" s="67"/>
      <c r="C105" s="68"/>
      <c r="D105" s="80"/>
      <c r="E105" s="80"/>
    </row>
    <row r="106" spans="2:5" ht="12.75">
      <c r="B106" s="67"/>
      <c r="C106" s="68"/>
      <c r="D106" s="80"/>
      <c r="E106" s="80"/>
    </row>
    <row r="107" spans="2:5" ht="12.75">
      <c r="B107" s="67"/>
      <c r="C107" s="68"/>
      <c r="D107" s="80"/>
      <c r="E107" s="80"/>
    </row>
    <row r="108" spans="2:5" ht="12.75">
      <c r="B108" s="67"/>
      <c r="C108" s="68"/>
      <c r="D108" s="80"/>
      <c r="E108" s="80"/>
    </row>
    <row r="109" spans="2:5" ht="12.75">
      <c r="B109" s="67"/>
      <c r="C109" s="68"/>
      <c r="D109" s="80"/>
      <c r="E109" s="80"/>
    </row>
    <row r="110" spans="2:5" ht="12.75">
      <c r="B110" s="67"/>
      <c r="C110" s="68"/>
      <c r="D110" s="80"/>
      <c r="E110" s="80"/>
    </row>
    <row r="111" spans="2:5" ht="12.75">
      <c r="B111" s="67"/>
      <c r="C111" s="68"/>
      <c r="D111" s="80"/>
      <c r="E111" s="80"/>
    </row>
    <row r="112" spans="2:5" ht="12.75">
      <c r="B112" s="67"/>
      <c r="C112" s="68"/>
      <c r="D112" s="80"/>
      <c r="E112" s="80"/>
    </row>
    <row r="113" spans="2:5" ht="12.75">
      <c r="B113" s="67"/>
      <c r="C113" s="68"/>
      <c r="D113" s="80"/>
      <c r="E113" s="80"/>
    </row>
    <row r="114" spans="2:5" ht="12.75">
      <c r="B114" s="67"/>
      <c r="C114" s="68"/>
      <c r="D114" s="80"/>
      <c r="E114" s="80"/>
    </row>
    <row r="115" spans="2:5" ht="12.75">
      <c r="B115" s="67"/>
      <c r="C115" s="68"/>
      <c r="D115" s="80"/>
      <c r="E115" s="80"/>
    </row>
    <row r="116" spans="2:5" ht="12.75">
      <c r="B116" s="67"/>
      <c r="C116" s="68"/>
      <c r="D116" s="80"/>
      <c r="E116" s="80"/>
    </row>
    <row r="117" spans="2:5" ht="12.75">
      <c r="B117" s="67"/>
      <c r="C117" s="68"/>
      <c r="D117" s="80"/>
      <c r="E117" s="80"/>
    </row>
    <row r="118" spans="2:5" ht="12.75">
      <c r="B118" s="67"/>
      <c r="C118" s="68"/>
      <c r="D118" s="80"/>
      <c r="E118" s="80"/>
    </row>
    <row r="119" spans="2:5" ht="12.75">
      <c r="B119" s="67"/>
      <c r="C119" s="68"/>
      <c r="D119" s="80"/>
      <c r="E119" s="80"/>
    </row>
    <row r="120" spans="2:5" ht="12.75">
      <c r="B120" s="67"/>
      <c r="C120" s="68"/>
      <c r="D120" s="80"/>
      <c r="E120" s="80"/>
    </row>
    <row r="121" spans="2:5" ht="12.75">
      <c r="B121" s="67"/>
      <c r="C121" s="68"/>
      <c r="D121" s="80"/>
      <c r="E121" s="80"/>
    </row>
    <row r="122" spans="2:5" ht="12.75">
      <c r="B122" s="67"/>
      <c r="C122" s="68"/>
      <c r="D122" s="80"/>
      <c r="E122" s="80"/>
    </row>
    <row r="123" spans="2:5" ht="12.75">
      <c r="B123" s="67"/>
      <c r="C123" s="68"/>
      <c r="D123" s="80"/>
      <c r="E123" s="80"/>
    </row>
  </sheetData>
  <sheetProtection/>
  <mergeCells count="2">
    <mergeCell ref="B12:E12"/>
    <mergeCell ref="B13:E13"/>
  </mergeCells>
  <printOptions/>
  <pageMargins left="0.75" right="0.65" top="0.37" bottom="0.32" header="0.34" footer="0.28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Alexeenko</cp:lastModifiedBy>
  <cp:lastPrinted>2014-12-09T10:11:02Z</cp:lastPrinted>
  <dcterms:created xsi:type="dcterms:W3CDTF">2008-07-10T07:01:31Z</dcterms:created>
  <dcterms:modified xsi:type="dcterms:W3CDTF">2015-01-13T10:56:22Z</dcterms:modified>
  <cp:category/>
  <cp:version/>
  <cp:contentType/>
  <cp:contentStatus/>
  <cp:revision>1</cp:revision>
</cp:coreProperties>
</file>