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2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<sst xmlns="http://schemas.openxmlformats.org/spreadsheetml/2006/main" count="902" uniqueCount="401">
  <si>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</si>
  <si>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</si>
  <si>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</si>
  <si>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</si>
  <si>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</si>
  <si>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</si>
  <si>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</si>
  <si>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</si>
  <si>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</si>
  <si>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</si>
  <si>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</si>
  <si>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</si>
  <si>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</si>
  <si>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</si>
  <si>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</si>
  <si>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</si>
  <si>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</si>
  <si>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</si>
  <si>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</si>
  <si>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</si>
  <si>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</si>
  <si>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</si>
  <si>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</si>
  <si>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</si>
  <si>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</si>
  <si>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</si>
  <si>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</si>
  <si>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</si>
  <si>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</si>
  <si>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</si>
  <si>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</si>
  <si>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</si>
  <si>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</si>
  <si>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</si>
  <si>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</si>
  <si>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</si>
  <si>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</si>
  <si>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</si>
  <si>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</si>
  <si>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</si>
  <si>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</si>
  <si>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</si>
  <si>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</si>
  <si>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</si>
  <si>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</si>
  <si>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</si>
  <si>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</si>
  <si>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</si>
  <si>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</si>
  <si>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</si>
  <si>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</si>
  <si>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</si>
  <si>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</si>
  <si>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</si>
  <si>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</si>
  <si>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</si>
  <si>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</si>
  <si>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</si>
  <si>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</si>
  <si>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</si>
  <si>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</si>
  <si>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</si>
  <si>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</si>
  <si>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</si>
  <si>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</si>
  <si>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</si>
  <si>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</si>
  <si>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</si>
  <si>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</si>
  <si>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</si>
  <si>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</si>
  <si>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</si>
  <si>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</si>
  <si>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</si>
  <si>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</si>
  <si>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</si>
  <si>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</si>
  <si>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</si>
  <si>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</si>
  <si>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</si>
  <si>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</si>
  <si>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</si>
  <si>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</si>
  <si>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</si>
  <si>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</si>
  <si>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</si>
  <si>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</si>
  <si>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</si>
  <si>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</si>
  <si>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</si>
  <si>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</si>
  <si>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</si>
  <si>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</si>
  <si>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</si>
  <si>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</si>
  <si>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</si>
  <si>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</si>
  <si>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</si>
  <si>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</si>
  <si>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</si>
  <si>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</si>
  <si>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</si>
  <si>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</si>
  <si>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</si>
  <si>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</si>
  <si>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</si>
  <si>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</si>
  <si>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</si>
  <si>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</si>
  <si>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</si>
  <si>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</si>
  <si>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</si>
  <si>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</si>
  <si>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</si>
  <si>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</si>
  <si>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</si>
  <si>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</si>
  <si>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</si>
  <si>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</si>
  <si>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</si>
  <si>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</si>
  <si>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</si>
  <si>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</si>
  <si>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</si>
  <si>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</si>
  <si>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</si>
  <si>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</si>
  <si>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</si>
  <si>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</si>
  <si>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</si>
  <si>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</si>
  <si>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</si>
  <si>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</si>
  <si>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</si>
  <si>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</si>
  <si>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</si>
  <si>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</si>
  <si>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</si>
  <si>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</si>
  <si>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</si>
  <si>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</si>
  <si>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</si>
  <si>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</si>
  <si>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</si>
  <si>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</si>
  <si>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</si>
  <si>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</si>
  <si>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</si>
  <si>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</si>
  <si>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</si>
  <si>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</si>
  <si>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</si>
  <si>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</si>
  <si>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</si>
  <si>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</si>
  <si>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</si>
  <si>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</si>
  <si>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</si>
  <si>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</si>
  <si>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</si>
  <si>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</si>
  <si>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</si>
  <si>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</si>
  <si>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</si>
  <si>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</si>
  <si>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</si>
  <si>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</si>
  <si>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</si>
  <si>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</si>
  <si>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</si>
  <si>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</si>
  <si>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</si>
  <si>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</si>
  <si>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</si>
  <si>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</si>
  <si>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</si>
  <si>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</si>
  <si>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</si>
  <si>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</si>
  <si>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</si>
  <si>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</si>
  <si>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</si>
  <si>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</si>
  <si>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</si>
  <si>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</si>
  <si>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</si>
  <si>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</si>
  <si>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</si>
  <si>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</si>
  <si>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</si>
  <si>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</si>
  <si>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</si>
  <si>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</si>
  <si>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</si>
  <si>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</si>
  <si>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</si>
  <si>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</si>
  <si>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</si>
  <si>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</si>
  <si>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</si>
  <si>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</si>
  <si>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</si>
  <si>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</si>
  <si>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</si>
  <si>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</si>
  <si>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</si>
  <si>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</si>
  <si>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</si>
  <si>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</si>
  <si>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</si>
  <si>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</si>
  <si>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</si>
  <si>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</si>
  <si>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</si>
  <si>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</si>
  <si>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</si>
  <si>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</si>
  <si>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</si>
  <si>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</si>
  <si>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</si>
  <si>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</si>
  <si>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</si>
  <si>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</si>
  <si>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</si>
  <si>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</si>
  <si>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</si>
  <si>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</si>
  <si>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</si>
  <si>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</si>
  <si>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</si>
  <si>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</si>
  <si>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090</t>
  </si>
  <si>
    <t>130</t>
  </si>
  <si>
    <t>140</t>
  </si>
  <si>
    <t>________________________ Петрова Е.Ю.</t>
  </si>
  <si>
    <t>150</t>
  </si>
  <si>
    <t>160</t>
  </si>
  <si>
    <t>170</t>
  </si>
  <si>
    <t>171</t>
  </si>
  <si>
    <t>180</t>
  </si>
  <si>
    <t>190</t>
  </si>
  <si>
    <t>ОАО "ПРОМСВЯЗЬБАНК"</t>
  </si>
  <si>
    <t>Уполномоченный представитель ЗАО "ПРСД"</t>
  </si>
  <si>
    <t xml:space="preserve">___________________________ </t>
  </si>
  <si>
    <t xml:space="preserve"> 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</si>
  <si>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</si>
  <si>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</si>
  <si>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</si>
  <si>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</si>
  <si>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</si>
  <si>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</si>
  <si>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</si>
  <si>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</si>
  <si>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</si>
  <si>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</si>
  <si>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</si>
  <si>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</si>
  <si>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</si>
  <si>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</si>
  <si>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</si>
  <si>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</si>
  <si>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</si>
  <si>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</si>
  <si>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 xml:space="preserve"> 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</si>
  <si>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</si>
  <si>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</si>
  <si>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</si>
  <si>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</si>
  <si>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</si>
  <si>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</si>
  <si>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</si>
  <si>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</si>
  <si>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</si>
  <si>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</si>
  <si>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</si>
  <si>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Облигация корпоративная, ГИДРОМАШСЕРВИС, рег. номер 4-02-17174-H, дата погашения: 13.02.2015</t>
  </si>
  <si>
    <t>Облигация корпоративная, ОТП Банк ОАО, рег. номер 4B020202766B, дата погашения: 03.03.2015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</si>
  <si>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</si>
  <si>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</si>
  <si>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Имущество, составляющее паевой инвестиционные фонд</t>
  </si>
  <si>
    <t>Облигация корпоративная, ТКС Банк (ЗАО), рег. номер 4B020602673B, дата погашения: 14.07.2015</t>
  </si>
  <si>
    <t>Облигация корпоративная, ТКС Банк (ЗАО), рег. номер 4B020402673B, дата погашения: 16.04.2015</t>
  </si>
  <si>
    <t>Облигация корпоративная, Связной Банк, рег. номер 40101961B, дата погашения: 06.08.2015</t>
  </si>
  <si>
    <t>Облигация корпоративная, Группа ЛСР-3-об, рег. номер 4-03-55234-E, дата погашения: 08.09.2017</t>
  </si>
  <si>
    <t>Облигация государственная субъектов РФ, Нижегородская область, рег. номер RU34008NJG0, дата погашения: 29.08.2017</t>
  </si>
  <si>
    <t>Облигация государственная РФ, Облигации Россия, рег. номер 26207RMFS, дата погашения: 03.02.2027</t>
  </si>
  <si>
    <t>28 333 542,07</t>
  </si>
  <si>
    <t>27 453,23</t>
  </si>
  <si>
    <t>16 138,20</t>
  </si>
  <si>
    <t>Облигация корпоративная, Восточный Экспресс Банк, БО-10 , рег. номер 4B021001460B, дата погашения: 22.12.2015</t>
  </si>
  <si>
    <t>3 003,60</t>
  </si>
  <si>
    <t>3 054,60</t>
  </si>
  <si>
    <t>2 008,40</t>
  </si>
  <si>
    <t>4 030,80</t>
  </si>
  <si>
    <t>2 012,60</t>
  </si>
  <si>
    <t>2 028,20</t>
  </si>
  <si>
    <t>11 315,03</t>
  </si>
  <si>
    <t>4 036,00</t>
  </si>
  <si>
    <t>2 663,07</t>
  </si>
  <si>
    <t>3 872,13</t>
  </si>
  <si>
    <t>100.51</t>
  </si>
  <si>
    <t>326.36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</si>
  <si>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</si>
  <si>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</si>
  <si>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</si>
  <si>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Облигация корпоративная, МОСКОВСКИЙ КРЕДИТНЫЙ БАНК, рег. номер 41101978B, дата погашения: 05.06.2018</t>
  </si>
  <si>
    <t>Облигация корпоративная, Восточный Экспресс Банк, БО-10 , рег. номер 40201460B, дата погашения: 09.08.2018</t>
  </si>
  <si>
    <t>Восточный Экспресс Банк (002) Рег. № 40201460В -15,58%</t>
  </si>
  <si>
    <t>18.04.2013</t>
  </si>
  <si>
    <t>30.04.2013</t>
  </si>
  <si>
    <t xml:space="preserve">Превышение нормативного процентного значения, установленного для оценочной стоимости ценных бумаг одного эмитента, входящих в имущество Фонда </t>
  </si>
  <si>
    <t>2.2. Несоблюдение ограничений, установленных в процентах от количества размещенных</t>
  </si>
  <si>
    <t>Облигация корпоративная, Связной Банк, рег. номер 4B020101961B, дата погашения: 08.06.2018</t>
  </si>
  <si>
    <t>Облигация корпоративная, КБ "Ренессанс Кредит" ООО, рег. номер 4B020503354B, дата погашения: 30.07.2018</t>
  </si>
  <si>
    <t>Облигация корпоративная, "АК"ТРАНСАЭРО" ОАО, рег. номер 4B02-03-00165-A, дата погашения: 25.10.2018</t>
  </si>
  <si>
    <t>Справка о несоблюдении требований к составу и структуре активов на 31.12.2013г.</t>
  </si>
  <si>
    <t>Превышение нормативного процентного значения, установленного для оценочной стоимости ценных бумаг одного эмитента , входящих в имущество фонда</t>
  </si>
  <si>
    <t>Ренессанс кредит 005 Рег. № 4В020503354В - 15,21%</t>
  </si>
  <si>
    <t>09.12.2013</t>
  </si>
  <si>
    <t>10.12.2013</t>
  </si>
  <si>
    <t>Восточный Экспресс банк (002) Рег. № 40201460В - 16,57%</t>
  </si>
  <si>
    <t>13.12.2013</t>
  </si>
  <si>
    <t>МКБ (011) Рег. № 41101978В - 17,12%</t>
  </si>
  <si>
    <t>30.12.2013</t>
  </si>
  <si>
    <t>ТКС БАНК (ЗАО)006 Рег. № 4В020602673В - 16,05%</t>
  </si>
  <si>
    <t>17.12.2013</t>
  </si>
  <si>
    <t>Ренессанс кредит 005 Рег. № 4В020503354В - 17,48%</t>
  </si>
  <si>
    <t>ТКС БАНК (ЗАО)006 Рег. № 4В020602673В - 15,27%</t>
  </si>
  <si>
    <t>18.12.2013</t>
  </si>
  <si>
    <t>20.12.2013</t>
  </si>
  <si>
    <t>ТКС БАНК (ЗАО)006 Рег. № 4В020602673В - 15,26%</t>
  </si>
  <si>
    <t>23.12.2013</t>
  </si>
  <si>
    <t>24.12.2013</t>
  </si>
  <si>
    <t>25.12.2013</t>
  </si>
  <si>
    <t>40 732 066,48</t>
  </si>
  <si>
    <t>39 515 030,91</t>
  </si>
  <si>
    <t>2 482 400,89</t>
  </si>
  <si>
    <t>32 032 978,53</t>
  </si>
  <si>
    <t>на  31.12.2013г.</t>
  </si>
  <si>
    <t>о приросте (об уменьшении) стоимости имущества на 31.12.2013г.</t>
  </si>
  <si>
    <t>о владельцах инвестиционных паев паевого инвестиционного фонда 31.12.2013г.</t>
  </si>
  <si>
    <t>31.12.2013 (по состоянию на 20:00 МСК)        (руб.)</t>
  </si>
  <si>
    <t>Сумма (оценочная стоимость) на 31.12.2013</t>
  </si>
  <si>
    <t>Сумма (оценочная стоимость) на 30.12.2013</t>
  </si>
  <si>
    <t>134 475.50</t>
  </si>
  <si>
    <t>19 475.50</t>
  </si>
  <si>
    <t>7 154 869.30</t>
  </si>
  <si>
    <t>21 553 843.80</t>
  </si>
  <si>
    <t>2 234 379.40</t>
  </si>
  <si>
    <t>1 424 473.36</t>
  </si>
  <si>
    <t>1 415 888.42</t>
  </si>
  <si>
    <t>521 571.88</t>
  </si>
  <si>
    <t>902 901.48</t>
  </si>
  <si>
    <t>894 316.54</t>
  </si>
  <si>
    <t>32 502 041.36</t>
  </si>
  <si>
    <t>32 378 456.42</t>
  </si>
  <si>
    <t>118 006.68</t>
  </si>
  <si>
    <t>55 067.06</t>
  </si>
  <si>
    <t>351 056.15</t>
  </si>
  <si>
    <t>409 422.39</t>
  </si>
  <si>
    <t>469 062.83</t>
  </si>
  <si>
    <t>464 489.45</t>
  </si>
  <si>
    <t>32 032 978.53</t>
  </si>
  <si>
    <t>31 913 966.97</t>
  </si>
  <si>
    <t>2 557.22</t>
  </si>
  <si>
    <t>2 556.90</t>
  </si>
  <si>
    <t xml:space="preserve"> Рыбаков А.В.</t>
  </si>
  <si>
    <t xml:space="preserve"> Петрова Е.Ю.</t>
  </si>
  <si>
    <t>30 943,09</t>
  </si>
  <si>
    <t>2 234,38</t>
  </si>
  <si>
    <t>28 708,71</t>
  </si>
  <si>
    <t>4 511,70</t>
  </si>
  <si>
    <t>24 197,01</t>
  </si>
  <si>
    <t>4 487,85</t>
  </si>
  <si>
    <t>4 632,75</t>
  </si>
  <si>
    <t>4 854,20</t>
  </si>
  <si>
    <t>Облигация государственная РФ, Россия, рег. номер 26214RMFS, дата погашения: 27.05.2020</t>
  </si>
  <si>
    <t>1 714,87</t>
  </si>
  <si>
    <t>4 409,10</t>
  </si>
  <si>
    <t>1 958,60</t>
  </si>
  <si>
    <t>1 424,47</t>
  </si>
  <si>
    <t>28 760.41</t>
  </si>
  <si>
    <t>32 502.04</t>
  </si>
  <si>
    <t>118.01</t>
  </si>
  <si>
    <t>351.06</t>
  </si>
  <si>
    <t>28 333.54</t>
  </si>
  <si>
    <t>32 032.98</t>
  </si>
  <si>
    <t>составляющего паевой инвестиционный фонд на 31.12.2013г.</t>
  </si>
  <si>
    <t>7 154,87</t>
  </si>
  <si>
    <t>4 854,2</t>
  </si>
  <si>
    <t>Облигация государственная РФ, Россия, рег. номер 25081RMFS, дата погашения: 31.01.2018</t>
  </si>
  <si>
    <t>21 553,84</t>
  </si>
  <si>
    <t>1 958,6</t>
  </si>
  <si>
    <t>4 511,7</t>
  </si>
  <si>
    <t>4 409,1</t>
  </si>
  <si>
    <t>1 553,84</t>
  </si>
  <si>
    <t>Акция обыкновенная, ГМК "Норильский никель, рег. номер 1-01-40155-F</t>
  </si>
  <si>
    <t>Акция обыкновенная, Северсталь, рег. номер 1-02-00143-A</t>
  </si>
  <si>
    <t>Акция обыкновенная, Сбербанк, рег. номер 10301481B</t>
  </si>
  <si>
    <t>32 502,04</t>
  </si>
  <si>
    <t xml:space="preserve"> о стоимости активов на 31.12.2013г.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</si>
</sst>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79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7" fillId="0" borderId="0" xfId="57" applyFont="1" applyAlignment="1">
      <alignment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9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54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2" xfId="58" applyFont="1" applyBorder="1" applyAlignment="1">
      <alignment horizontal="left"/>
      <protection/>
    </xf>
    <xf numFmtId="0" fontId="0" fillId="0" borderId="12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0" fontId="16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0" fontId="0" fillId="0" borderId="12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2" xfId="58" applyFont="1" applyBorder="1" applyAlignment="1">
      <alignment horizontal="left" indent="1"/>
      <protection/>
    </xf>
    <xf numFmtId="0" fontId="0" fillId="0" borderId="13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16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4" fontId="0" fillId="33" borderId="0" xfId="0" applyNumberFormat="1" applyFill="1" applyBorder="1" applyAlignment="1">
      <alignment horizontal="right" vertical="top" wrapText="1"/>
    </xf>
    <xf numFmtId="186" fontId="2" fillId="0" borderId="0" xfId="56" applyNumberFormat="1" applyFont="1" applyBorder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right" vertical="top"/>
    </xf>
    <xf numFmtId="0" fontId="4" fillId="0" borderId="10" xfId="58" applyNumberFormat="1" applyFont="1" applyBorder="1" applyAlignment="1">
      <alignment horizontal="left" vertical="center" inden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53" applyNumberFormat="1" applyFont="1" applyBorder="1" applyAlignment="1">
      <alignment horizontal="left" wrapText="1"/>
      <protection/>
    </xf>
    <xf numFmtId="0" fontId="0" fillId="0" borderId="10" xfId="53" applyNumberFormat="1" applyFont="1" applyBorder="1" applyAlignment="1">
      <alignment horizontal="center" vertical="top"/>
      <protection/>
    </xf>
    <xf numFmtId="0" fontId="5" fillId="0" borderId="11" xfId="53" applyNumberFormat="1" applyFont="1" applyBorder="1" applyAlignment="1">
      <alignment horizontal="left" vertical="top"/>
      <protection/>
    </xf>
    <xf numFmtId="164" fontId="6" fillId="0" borderId="11" xfId="53" applyNumberFormat="1" applyFont="1" applyBorder="1" applyAlignment="1">
      <alignment horizontal="center" vertical="top"/>
      <protection/>
    </xf>
    <xf numFmtId="0" fontId="5" fillId="0" borderId="12" xfId="53" applyFont="1" applyBorder="1" applyAlignment="1">
      <alignment horizontal="left"/>
      <protection/>
    </xf>
    <xf numFmtId="0" fontId="6" fillId="0" borderId="12" xfId="53" applyNumberFormat="1" applyFont="1" applyBorder="1" applyAlignment="1">
      <alignment horizontal="center" vertical="top"/>
      <protection/>
    </xf>
    <xf numFmtId="0" fontId="5" fillId="0" borderId="10" xfId="53" applyFont="1" applyBorder="1" applyAlignment="1">
      <alignment horizontal="left"/>
      <protection/>
    </xf>
    <xf numFmtId="164" fontId="6" fillId="0" borderId="10" xfId="53" applyNumberFormat="1" applyFont="1" applyBorder="1" applyAlignment="1">
      <alignment horizontal="center" vertical="top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2" xfId="53" applyNumberFormat="1" applyFont="1" applyBorder="1" applyAlignment="1">
      <alignment horizontal="left" wrapText="1"/>
      <protection/>
    </xf>
    <xf numFmtId="0" fontId="5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11" fillId="0" borderId="10" xfId="53" applyNumberFormat="1" applyFont="1" applyBorder="1" applyAlignment="1">
      <alignment horizontal="left" wrapText="1" indent="2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6" fillId="0" borderId="14" xfId="53" applyNumberFormat="1" applyFont="1" applyBorder="1" applyAlignment="1">
      <alignment horizontal="center" vertical="top"/>
      <protection/>
    </xf>
    <xf numFmtId="0" fontId="12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4" fontId="2" fillId="0" borderId="0" xfId="56" applyNumberFormat="1" applyFont="1" applyBorder="1" applyAlignment="1">
      <alignment horizontal="right" vertical="top" wrapText="1"/>
      <protection/>
    </xf>
    <xf numFmtId="0" fontId="4" fillId="0" borderId="10" xfId="58" applyNumberFormat="1" applyFont="1" applyBorder="1" applyAlignment="1">
      <alignment horizontal="right" vertical="center"/>
      <protection/>
    </xf>
    <xf numFmtId="2" fontId="0" fillId="0" borderId="10" xfId="58" applyNumberFormat="1" applyFont="1" applyBorder="1" applyAlignment="1">
      <alignment horizontal="right" vertical="center"/>
      <protection/>
    </xf>
    <xf numFmtId="4" fontId="2" fillId="0" borderId="0" xfId="0" applyNumberFormat="1" applyFont="1" applyAlignment="1">
      <alignment horizontal="left"/>
    </xf>
    <xf numFmtId="0" fontId="0" fillId="0" borderId="10" xfId="53" applyFont="1" applyBorder="1" applyAlignment="1">
      <alignment horizontal="left"/>
      <protection/>
    </xf>
    <xf numFmtId="0" fontId="5" fillId="0" borderId="11" xfId="53" applyNumberFormat="1" applyFont="1" applyBorder="1" applyAlignment="1">
      <alignment horizontal="right" vertical="center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right" vertical="center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12" fillId="0" borderId="11" xfId="53" applyNumberFormat="1" applyFont="1" applyBorder="1" applyAlignment="1">
      <alignment horizontal="right" vertical="center"/>
      <protection/>
    </xf>
    <xf numFmtId="0" fontId="12" fillId="0" borderId="10" xfId="53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174" fontId="10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49" fontId="18" fillId="0" borderId="15" xfId="57" applyNumberFormat="1" applyFont="1" applyBorder="1" applyAlignment="1">
      <alignment horizontal="center"/>
      <protection/>
    </xf>
    <xf numFmtId="49" fontId="18" fillId="0" borderId="16" xfId="57" applyNumberFormat="1" applyFont="1" applyBorder="1" applyAlignment="1">
      <alignment horizontal="center"/>
      <protection/>
    </xf>
    <xf numFmtId="49" fontId="18" fillId="0" borderId="17" xfId="57" applyNumberFormat="1" applyFont="1" applyBorder="1" applyAlignment="1">
      <alignment horizontal="center"/>
      <protection/>
    </xf>
    <xf numFmtId="0" fontId="7" fillId="0" borderId="15" xfId="57" applyFont="1" applyBorder="1" applyAlignment="1">
      <alignment horizontal="center" wrapText="1"/>
      <protection/>
    </xf>
    <xf numFmtId="0" fontId="7" fillId="0" borderId="16" xfId="57" applyFont="1" applyBorder="1" applyAlignment="1">
      <alignment horizontal="center" wrapText="1"/>
      <protection/>
    </xf>
    <xf numFmtId="0" fontId="7" fillId="0" borderId="17" xfId="57" applyFont="1" applyBorder="1" applyAlignment="1">
      <alignment horizontal="center" wrapText="1"/>
      <protection/>
    </xf>
    <xf numFmtId="0" fontId="7" fillId="34" borderId="15" xfId="57" applyFont="1" applyFill="1" applyBorder="1" applyAlignment="1">
      <alignment horizontal="left" wrapText="1"/>
      <protection/>
    </xf>
    <xf numFmtId="0" fontId="7" fillId="34" borderId="16" xfId="57" applyFont="1" applyFill="1" applyBorder="1" applyAlignment="1">
      <alignment horizontal="left" wrapText="1"/>
      <protection/>
    </xf>
    <xf numFmtId="0" fontId="7" fillId="34" borderId="17" xfId="57" applyFont="1" applyFill="1" applyBorder="1" applyAlignment="1">
      <alignment horizontal="left" wrapText="1"/>
      <protection/>
    </xf>
    <xf numFmtId="4" fontId="18" fillId="0" borderId="15" xfId="57" applyNumberFormat="1" applyFont="1" applyBorder="1" applyAlignment="1">
      <alignment horizontal="center"/>
      <protection/>
    </xf>
    <xf numFmtId="4" fontId="18" fillId="0" borderId="16" xfId="57" applyNumberFormat="1" applyFont="1" applyBorder="1" applyAlignment="1">
      <alignment horizontal="center"/>
      <protection/>
    </xf>
    <xf numFmtId="4" fontId="18" fillId="0" borderId="17" xfId="57" applyNumberFormat="1" applyFont="1" applyBorder="1" applyAlignment="1">
      <alignment horizontal="center"/>
      <protection/>
    </xf>
    <xf numFmtId="10" fontId="18" fillId="0" borderId="15" xfId="57" applyNumberFormat="1" applyFont="1" applyBorder="1" applyAlignment="1">
      <alignment horizontal="center"/>
      <protection/>
    </xf>
    <xf numFmtId="0" fontId="18" fillId="0" borderId="16" xfId="57" applyFont="1" applyBorder="1" applyAlignment="1">
      <alignment horizontal="center"/>
      <protection/>
    </xf>
    <xf numFmtId="0" fontId="18" fillId="0" borderId="17" xfId="57" applyFont="1" applyBorder="1" applyAlignment="1">
      <alignment horizontal="center"/>
      <protection/>
    </xf>
    <xf numFmtId="10" fontId="18" fillId="0" borderId="16" xfId="57" applyNumberFormat="1" applyFont="1" applyBorder="1" applyAlignment="1">
      <alignment horizontal="center"/>
      <protection/>
    </xf>
    <xf numFmtId="10" fontId="18" fillId="0" borderId="17" xfId="57" applyNumberFormat="1" applyFont="1" applyBorder="1" applyAlignment="1">
      <alignment horizontal="center"/>
      <protection/>
    </xf>
    <xf numFmtId="49" fontId="18" fillId="34" borderId="15" xfId="57" applyNumberFormat="1" applyFont="1" applyFill="1" applyBorder="1" applyAlignment="1">
      <alignment horizontal="center"/>
      <protection/>
    </xf>
    <xf numFmtId="49" fontId="18" fillId="34" borderId="16" xfId="57" applyNumberFormat="1" applyFont="1" applyFill="1" applyBorder="1" applyAlignment="1">
      <alignment horizontal="center"/>
      <protection/>
    </xf>
    <xf numFmtId="49" fontId="18" fillId="34" borderId="17" xfId="57" applyNumberFormat="1" applyFont="1" applyFill="1" applyBorder="1" applyAlignment="1">
      <alignment horizontal="center"/>
      <protection/>
    </xf>
    <xf numFmtId="0" fontId="7" fillId="34" borderId="15" xfId="57" applyFont="1" applyFill="1" applyBorder="1" applyAlignment="1">
      <alignment horizontal="center" wrapText="1"/>
      <protection/>
    </xf>
    <xf numFmtId="0" fontId="7" fillId="34" borderId="16" xfId="57" applyFont="1" applyFill="1" applyBorder="1" applyAlignment="1">
      <alignment horizontal="center" wrapText="1"/>
      <protection/>
    </xf>
    <xf numFmtId="0" fontId="7" fillId="34" borderId="17" xfId="57" applyFont="1" applyFill="1" applyBorder="1" applyAlignment="1">
      <alignment horizontal="center" wrapText="1"/>
      <protection/>
    </xf>
    <xf numFmtId="4" fontId="18" fillId="34" borderId="15" xfId="57" applyNumberFormat="1" applyFont="1" applyFill="1" applyBorder="1" applyAlignment="1">
      <alignment horizontal="center"/>
      <protection/>
    </xf>
    <xf numFmtId="4" fontId="18" fillId="34" borderId="16" xfId="57" applyNumberFormat="1" applyFont="1" applyFill="1" applyBorder="1" applyAlignment="1">
      <alignment horizontal="center"/>
      <protection/>
    </xf>
    <xf numFmtId="4" fontId="18" fillId="34" borderId="17" xfId="57" applyNumberFormat="1" applyFont="1" applyFill="1" applyBorder="1" applyAlignment="1">
      <alignment horizontal="center"/>
      <protection/>
    </xf>
    <xf numFmtId="10" fontId="18" fillId="34" borderId="15" xfId="57" applyNumberFormat="1" applyFont="1" applyFill="1" applyBorder="1" applyAlignment="1">
      <alignment horizontal="center"/>
      <protection/>
    </xf>
    <xf numFmtId="0" fontId="18" fillId="34" borderId="16" xfId="57" applyFont="1" applyFill="1" applyBorder="1" applyAlignment="1">
      <alignment horizontal="center"/>
      <protection/>
    </xf>
    <xf numFmtId="0" fontId="18" fillId="34" borderId="17" xfId="57" applyFont="1" applyFill="1" applyBorder="1" applyAlignment="1">
      <alignment horizontal="center"/>
      <protection/>
    </xf>
    <xf numFmtId="10" fontId="18" fillId="34" borderId="16" xfId="57" applyNumberFormat="1" applyFont="1" applyFill="1" applyBorder="1" applyAlignment="1">
      <alignment horizontal="center"/>
      <protection/>
    </xf>
    <xf numFmtId="10" fontId="18" fillId="34" borderId="17" xfId="57" applyNumberFormat="1" applyFont="1" applyFill="1" applyBorder="1" applyAlignment="1">
      <alignment horizontal="center"/>
      <protection/>
    </xf>
    <xf numFmtId="0" fontId="7" fillId="0" borderId="15" xfId="57" applyFont="1" applyBorder="1" applyAlignment="1">
      <alignment horizontal="left" wrapText="1"/>
      <protection/>
    </xf>
    <xf numFmtId="0" fontId="7" fillId="0" borderId="16" xfId="57" applyFont="1" applyBorder="1" applyAlignment="1">
      <alignment horizontal="left" wrapText="1"/>
      <protection/>
    </xf>
    <xf numFmtId="0" fontId="7" fillId="0" borderId="17" xfId="57" applyFont="1" applyBorder="1" applyAlignment="1">
      <alignment horizontal="left" wrapText="1"/>
      <protection/>
    </xf>
    <xf numFmtId="0" fontId="19" fillId="0" borderId="15" xfId="57" applyFont="1" applyBorder="1" applyAlignment="1">
      <alignment horizontal="center" vertical="top" wrapText="1"/>
      <protection/>
    </xf>
    <xf numFmtId="0" fontId="19" fillId="0" borderId="16" xfId="57" applyFont="1" applyBorder="1" applyAlignment="1">
      <alignment horizontal="center" vertical="top" wrapText="1"/>
      <protection/>
    </xf>
    <xf numFmtId="0" fontId="19" fillId="0" borderId="17" xfId="57" applyFont="1" applyBorder="1" applyAlignment="1">
      <alignment horizontal="center" vertical="top" wrapText="1"/>
      <protection/>
    </xf>
    <xf numFmtId="0" fontId="7" fillId="0" borderId="18" xfId="57" applyFont="1" applyBorder="1" applyAlignment="1">
      <alignment horizontal="center" wrapText="1"/>
      <protection/>
    </xf>
    <xf numFmtId="0" fontId="7" fillId="0" borderId="14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/>
      <protection/>
    </xf>
    <xf numFmtId="49" fontId="7" fillId="0" borderId="16" xfId="57" applyNumberFormat="1" applyFont="1" applyBorder="1" applyAlignment="1">
      <alignment horizontal="center"/>
      <protection/>
    </xf>
    <xf numFmtId="49" fontId="7" fillId="0" borderId="17" xfId="57" applyNumberFormat="1" applyFont="1" applyBorder="1" applyAlignment="1">
      <alignment horizontal="center"/>
      <protection/>
    </xf>
    <xf numFmtId="0" fontId="7" fillId="0" borderId="15" xfId="57" applyFont="1" applyBorder="1" applyAlignment="1">
      <alignment horizontal="center" vertical="top" wrapText="1"/>
      <protection/>
    </xf>
    <xf numFmtId="0" fontId="7" fillId="0" borderId="16" xfId="57" applyFont="1" applyBorder="1" applyAlignment="1">
      <alignment horizontal="center" vertical="top" wrapText="1"/>
      <protection/>
    </xf>
    <xf numFmtId="0" fontId="7" fillId="0" borderId="17" xfId="57" applyFont="1" applyBorder="1" applyAlignment="1">
      <alignment horizontal="center" vertical="top" wrapText="1"/>
      <protection/>
    </xf>
    <xf numFmtId="10" fontId="7" fillId="0" borderId="15" xfId="57" applyNumberFormat="1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 wrapText="1"/>
      <protection/>
    </xf>
    <xf numFmtId="49" fontId="7" fillId="0" borderId="16" xfId="57" applyNumberFormat="1" applyFont="1" applyBorder="1" applyAlignment="1">
      <alignment horizontal="center" wrapText="1"/>
      <protection/>
    </xf>
    <xf numFmtId="49" fontId="7" fillId="0" borderId="17" xfId="57" applyNumberFormat="1" applyFont="1" applyBorder="1" applyAlignment="1">
      <alignment horizontal="center" wrapText="1"/>
      <protection/>
    </xf>
    <xf numFmtId="0" fontId="17" fillId="0" borderId="0" xfId="57" applyFont="1" applyAlignment="1">
      <alignment horizontal="center"/>
      <protection/>
    </xf>
    <xf numFmtId="4" fontId="7" fillId="0" borderId="14" xfId="57" applyNumberFormat="1" applyFont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2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left" wrapText="1"/>
    </xf>
    <xf numFmtId="1" fontId="6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168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2" xfId="53" applyNumberFormat="1" applyFont="1" applyBorder="1" applyAlignment="1">
      <alignment horizontal="right" vertical="center"/>
      <protection/>
    </xf>
    <xf numFmtId="166" fontId="0" fillId="0" borderId="11" xfId="58" applyNumberFormat="1" applyFont="1" applyBorder="1" applyAlignment="1">
      <alignment horizontal="righ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34">
      <selection activeCell="B36" sqref="B36:E4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190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70" t="s">
        <v>130</v>
      </c>
      <c r="C8" s="170"/>
      <c r="D8" s="170"/>
      <c r="E8" s="170"/>
    </row>
    <row r="9" spans="2:5" s="4" customFormat="1" ht="12" customHeight="1">
      <c r="B9" s="171" t="s">
        <v>340</v>
      </c>
      <c r="C9" s="171"/>
      <c r="D9" s="171"/>
      <c r="E9" s="171"/>
    </row>
    <row r="10" spans="2:5" ht="12" customHeight="1">
      <c r="B10" s="10" t="s">
        <v>271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172" t="s">
        <v>210</v>
      </c>
      <c r="C12" s="173"/>
      <c r="D12" s="173"/>
      <c r="E12" s="173"/>
    </row>
    <row r="13" spans="2:5" ht="11.25" customHeight="1">
      <c r="B13" s="173" t="s">
        <v>206</v>
      </c>
      <c r="C13" s="173"/>
      <c r="D13" s="173"/>
      <c r="E13" s="173"/>
    </row>
    <row r="15" spans="2:5" ht="36.75" customHeight="1">
      <c r="B15" s="25" t="s">
        <v>55</v>
      </c>
      <c r="C15" s="16" t="s">
        <v>134</v>
      </c>
      <c r="D15" s="16" t="s">
        <v>191</v>
      </c>
      <c r="E15" s="16" t="s">
        <v>192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26" t="s">
        <v>193</v>
      </c>
      <c r="C17" s="28">
        <v>100</v>
      </c>
      <c r="D17" s="29">
        <f>D19+D20+D21+D22+D23</f>
        <v>11828.196769999999</v>
      </c>
      <c r="E17" s="29">
        <f>E19+E22+E21</f>
        <v>12526.49895</v>
      </c>
    </row>
    <row r="18" spans="2:5" ht="11.25" customHeight="1">
      <c r="B18" s="27" t="s">
        <v>194</v>
      </c>
      <c r="C18" s="30"/>
      <c r="D18" s="31"/>
      <c r="E18" s="31"/>
    </row>
    <row r="19" spans="2:5" ht="21.75" customHeight="1">
      <c r="B19" s="27" t="s">
        <v>195</v>
      </c>
      <c r="C19" s="32">
        <v>110</v>
      </c>
      <c r="D19" s="29">
        <v>11781.94776</v>
      </c>
      <c r="E19" s="29">
        <v>12214.92125</v>
      </c>
    </row>
    <row r="20" spans="2:5" ht="36.75" customHeight="1">
      <c r="B20" s="27" t="s">
        <v>196</v>
      </c>
      <c r="C20" s="32">
        <v>120</v>
      </c>
      <c r="D20" s="29">
        <v>0</v>
      </c>
      <c r="E20" s="29">
        <v>0</v>
      </c>
    </row>
    <row r="21" spans="2:5" ht="25.5" customHeight="1">
      <c r="B21" s="27" t="s">
        <v>197</v>
      </c>
      <c r="C21" s="32">
        <v>130</v>
      </c>
      <c r="D21" s="29">
        <v>46.24901</v>
      </c>
      <c r="E21" s="29">
        <v>311.5777</v>
      </c>
    </row>
    <row r="22" spans="2:5" ht="48.75" customHeight="1">
      <c r="B22" s="27" t="s">
        <v>198</v>
      </c>
      <c r="C22" s="32">
        <v>140</v>
      </c>
      <c r="D22" s="29">
        <v>0</v>
      </c>
      <c r="E22" s="29">
        <v>0</v>
      </c>
    </row>
    <row r="23" spans="2:5" ht="12.75" customHeight="1">
      <c r="B23" s="27" t="s">
        <v>199</v>
      </c>
      <c r="C23" s="32">
        <v>150</v>
      </c>
      <c r="D23" s="31">
        <v>0</v>
      </c>
      <c r="E23" s="31">
        <v>0</v>
      </c>
    </row>
    <row r="24" spans="2:5" ht="37.5" customHeight="1">
      <c r="B24" s="27" t="s">
        <v>200</v>
      </c>
      <c r="C24" s="32">
        <v>200</v>
      </c>
      <c r="D24" s="33">
        <f>D26+D27+D28+D29+D30</f>
        <v>216</v>
      </c>
      <c r="E24" s="33">
        <f>E26+E27+E28+E29+E30</f>
        <v>287</v>
      </c>
    </row>
    <row r="25" spans="2:5" ht="20.25" customHeight="1">
      <c r="B25" s="27" t="s">
        <v>194</v>
      </c>
      <c r="C25" s="30"/>
      <c r="D25" s="31"/>
      <c r="E25" s="31"/>
    </row>
    <row r="26" spans="2:5" ht="36.75" customHeight="1">
      <c r="B26" s="27" t="s">
        <v>201</v>
      </c>
      <c r="C26" s="32">
        <v>210</v>
      </c>
      <c r="D26" s="33">
        <v>209</v>
      </c>
      <c r="E26" s="33">
        <v>279</v>
      </c>
    </row>
    <row r="27" spans="2:5" ht="62.25" customHeight="1">
      <c r="B27" s="27" t="s">
        <v>202</v>
      </c>
      <c r="C27" s="32">
        <v>220</v>
      </c>
      <c r="D27" s="33">
        <v>0</v>
      </c>
      <c r="E27" s="33">
        <v>0</v>
      </c>
    </row>
    <row r="28" spans="2:5" ht="27" customHeight="1">
      <c r="B28" s="27" t="s">
        <v>203</v>
      </c>
      <c r="C28" s="32">
        <v>230</v>
      </c>
      <c r="D28" s="31">
        <v>6</v>
      </c>
      <c r="E28" s="31">
        <v>7</v>
      </c>
    </row>
    <row r="29" spans="2:5" ht="54" customHeight="1">
      <c r="B29" s="27" t="s">
        <v>204</v>
      </c>
      <c r="C29" s="32">
        <v>240</v>
      </c>
      <c r="D29" s="31">
        <v>1</v>
      </c>
      <c r="E29" s="31">
        <v>1</v>
      </c>
    </row>
    <row r="30" spans="2:5" ht="17.25" customHeight="1">
      <c r="B30" s="27" t="s">
        <v>205</v>
      </c>
      <c r="C30" s="32">
        <v>250</v>
      </c>
      <c r="D30" s="31">
        <v>0</v>
      </c>
      <c r="E30" s="31">
        <v>0</v>
      </c>
    </row>
    <row r="35" ht="11.25">
      <c r="B35" s="18"/>
    </row>
    <row r="36" spans="2:6" ht="18.75" customHeight="1">
      <c r="B36" s="70" t="s">
        <v>52</v>
      </c>
      <c r="C36" s="71" t="s">
        <v>268</v>
      </c>
      <c r="D36" s="72"/>
      <c r="E36" s="72"/>
      <c r="F36" s="72"/>
    </row>
    <row r="37" spans="2:6" ht="12">
      <c r="B37" s="72"/>
      <c r="C37" s="73"/>
      <c r="D37" s="72"/>
      <c r="E37" s="72"/>
      <c r="F37" s="72"/>
    </row>
    <row r="38" spans="2:6" ht="12">
      <c r="B38" s="72"/>
      <c r="C38" s="73"/>
      <c r="D38" s="72"/>
      <c r="E38" s="72"/>
      <c r="F38" s="72"/>
    </row>
    <row r="39" spans="2:6" ht="12">
      <c r="B39" s="72"/>
      <c r="C39" s="73"/>
      <c r="D39" s="72"/>
      <c r="E39" s="72"/>
      <c r="F39" s="72"/>
    </row>
    <row r="40" spans="2:6" ht="12">
      <c r="B40" s="70" t="s">
        <v>207</v>
      </c>
      <c r="C40" s="71" t="s">
        <v>234</v>
      </c>
      <c r="D40" s="72"/>
      <c r="E40" s="72"/>
      <c r="F40" s="72"/>
    </row>
    <row r="41" spans="2:6" ht="12">
      <c r="B41" s="72"/>
      <c r="C41" s="73"/>
      <c r="D41" s="72"/>
      <c r="E41" s="72"/>
      <c r="F41" s="72"/>
    </row>
    <row r="42" spans="2:6" ht="12">
      <c r="B42" s="72"/>
      <c r="C42" s="73"/>
      <c r="D42" s="72"/>
      <c r="E42" s="72"/>
      <c r="F42" s="72"/>
    </row>
    <row r="43" spans="2:6" ht="12">
      <c r="B43" s="72"/>
      <c r="C43" s="73"/>
      <c r="D43" s="72"/>
      <c r="E43" s="72"/>
      <c r="F43" s="72"/>
    </row>
    <row r="44" spans="2:6" ht="12">
      <c r="B44" s="70" t="s">
        <v>242</v>
      </c>
      <c r="C44" s="71" t="s">
        <v>243</v>
      </c>
      <c r="D44" s="72"/>
      <c r="E44" s="72"/>
      <c r="F44" s="72"/>
    </row>
    <row r="45" spans="2:6" ht="12">
      <c r="B45" s="72"/>
      <c r="C45" s="73"/>
      <c r="D45" s="72"/>
      <c r="E45" s="72"/>
      <c r="F45" s="72"/>
    </row>
    <row r="46" spans="2:6" ht="12">
      <c r="B46" s="72"/>
      <c r="C46" s="73"/>
      <c r="D46" s="72"/>
      <c r="E46" s="72"/>
      <c r="F46" s="72"/>
    </row>
    <row r="47" spans="2:6" ht="12">
      <c r="B47" s="72"/>
      <c r="C47" s="73"/>
      <c r="D47" s="72"/>
      <c r="E47" s="72"/>
      <c r="F47" s="72"/>
    </row>
    <row r="48" spans="2:6" ht="12">
      <c r="B48" s="72"/>
      <c r="C48" s="73"/>
      <c r="D48" s="72"/>
      <c r="E48" s="72"/>
      <c r="F48" s="72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64">
      <selection activeCell="N11" sqref="N11"/>
    </sheetView>
  </sheetViews>
  <sheetFormatPr defaultColWidth="10.66015625" defaultRowHeight="11.25"/>
  <cols>
    <col min="1" max="1" width="2.33203125" style="237" customWidth="1"/>
    <col min="2" max="2" width="40.33203125" style="237" customWidth="1"/>
    <col min="3" max="3" width="10" style="237" customWidth="1"/>
    <col min="4" max="4" width="5" style="237" customWidth="1"/>
    <col min="5" max="5" width="5.16015625" style="237" customWidth="1"/>
    <col min="6" max="6" width="20.16015625" style="237" customWidth="1"/>
    <col min="7" max="7" width="4.5" style="1" customWidth="1"/>
    <col min="8" max="9" width="20.83203125" style="237" customWidth="1"/>
    <col min="10" max="16384" width="10.66015625" style="239" customWidth="1"/>
  </cols>
  <sheetData>
    <row r="1" s="237" customFormat="1" ht="10.5" customHeight="1">
      <c r="B1" s="238" t="s">
        <v>144</v>
      </c>
    </row>
    <row r="2" ht="12">
      <c r="B2" s="238" t="s">
        <v>145</v>
      </c>
    </row>
    <row r="3" ht="12">
      <c r="B3" s="238" t="s">
        <v>146</v>
      </c>
    </row>
    <row r="4" s="237" customFormat="1" ht="12" customHeight="1">
      <c r="B4" s="238" t="s">
        <v>272</v>
      </c>
    </row>
    <row r="5" spans="2:9" s="240" customFormat="1" ht="9" customHeight="1">
      <c r="B5" s="241" t="s">
        <v>206</v>
      </c>
      <c r="C5" s="241"/>
      <c r="D5" s="241"/>
      <c r="E5" s="241"/>
      <c r="F5" s="241"/>
      <c r="G5" s="241"/>
      <c r="H5" s="241"/>
      <c r="I5" s="241"/>
    </row>
    <row r="6" spans="1:9" ht="11.25" customHeight="1">
      <c r="A6" s="239"/>
      <c r="B6" s="242" t="s">
        <v>87</v>
      </c>
      <c r="C6" s="242"/>
      <c r="D6" s="242"/>
      <c r="E6" s="242"/>
      <c r="F6" s="242"/>
      <c r="G6" s="239"/>
      <c r="H6" s="239"/>
      <c r="I6" s="239"/>
    </row>
    <row r="7" spans="2:6" s="240" customFormat="1" ht="9" customHeight="1">
      <c r="B7" s="241" t="s">
        <v>147</v>
      </c>
      <c r="C7" s="241"/>
      <c r="D7" s="241"/>
      <c r="E7" s="241"/>
      <c r="F7" s="241"/>
    </row>
    <row r="8" spans="2:6" s="240" customFormat="1" ht="9" customHeight="1">
      <c r="B8" s="241" t="s">
        <v>209</v>
      </c>
      <c r="C8" s="241"/>
      <c r="D8" s="241"/>
      <c r="E8" s="241"/>
      <c r="F8" s="241"/>
    </row>
    <row r="9" spans="2:9" ht="11.25">
      <c r="B9" s="243" t="s">
        <v>148</v>
      </c>
      <c r="C9" s="243"/>
      <c r="D9" s="243"/>
      <c r="E9" s="243"/>
      <c r="F9" s="243"/>
      <c r="I9" s="15" t="s">
        <v>341</v>
      </c>
    </row>
    <row r="10" spans="2:9" s="237" customFormat="1" ht="17.25" customHeight="1">
      <c r="B10" s="244" t="s">
        <v>149</v>
      </c>
      <c r="C10" s="244"/>
      <c r="D10" s="244"/>
      <c r="E10" s="244"/>
      <c r="F10" s="244"/>
      <c r="G10" s="245" t="s">
        <v>10</v>
      </c>
      <c r="H10" s="246" t="s">
        <v>342</v>
      </c>
      <c r="I10" s="246" t="s">
        <v>343</v>
      </c>
    </row>
    <row r="11" spans="2:9" s="237" customFormat="1" ht="17.25" customHeight="1">
      <c r="B11" s="244"/>
      <c r="C11" s="244"/>
      <c r="D11" s="244"/>
      <c r="E11" s="244"/>
      <c r="F11" s="244"/>
      <c r="G11" s="245"/>
      <c r="H11" s="247" t="s">
        <v>150</v>
      </c>
      <c r="I11" s="247" t="s">
        <v>151</v>
      </c>
    </row>
    <row r="12" spans="2:9" s="237" customFormat="1" ht="6.75" customHeight="1">
      <c r="B12" s="248">
        <v>1</v>
      </c>
      <c r="C12" s="248"/>
      <c r="D12" s="248"/>
      <c r="E12" s="248"/>
      <c r="F12" s="248"/>
      <c r="G12" s="249">
        <v>2</v>
      </c>
      <c r="H12" s="249">
        <v>3</v>
      </c>
      <c r="I12" s="249">
        <v>4</v>
      </c>
    </row>
    <row r="13" spans="2:9" ht="11.25">
      <c r="B13" s="250" t="s">
        <v>152</v>
      </c>
      <c r="C13" s="250"/>
      <c r="D13" s="250"/>
      <c r="E13" s="250"/>
      <c r="F13" s="250"/>
      <c r="G13" s="251"/>
      <c r="H13" s="252"/>
      <c r="I13" s="252"/>
    </row>
    <row r="14" spans="2:9" s="237" customFormat="1" ht="9.75" customHeight="1">
      <c r="B14" s="253" t="s">
        <v>153</v>
      </c>
      <c r="C14" s="253"/>
      <c r="D14" s="253"/>
      <c r="E14" s="253"/>
      <c r="F14" s="253"/>
      <c r="G14" s="254">
        <v>10</v>
      </c>
      <c r="H14" s="255" t="s">
        <v>344</v>
      </c>
      <c r="I14" s="255" t="s">
        <v>345</v>
      </c>
    </row>
    <row r="15" spans="2:9" s="237" customFormat="1" ht="9" customHeight="1">
      <c r="B15" s="256" t="s">
        <v>14</v>
      </c>
      <c r="C15" s="256"/>
      <c r="D15" s="256"/>
      <c r="E15" s="256"/>
      <c r="F15" s="256"/>
      <c r="G15" s="257"/>
      <c r="H15" s="258"/>
      <c r="I15" s="259"/>
    </row>
    <row r="16" spans="2:9" ht="11.25">
      <c r="B16" s="260" t="s">
        <v>15</v>
      </c>
      <c r="C16" s="260"/>
      <c r="D16" s="260"/>
      <c r="E16" s="260"/>
      <c r="F16" s="260"/>
      <c r="G16" s="261">
        <v>11</v>
      </c>
      <c r="H16" s="262" t="s">
        <v>344</v>
      </c>
      <c r="I16" s="262" t="s">
        <v>345</v>
      </c>
    </row>
    <row r="17" spans="2:9" ht="11.25">
      <c r="B17" s="260" t="s">
        <v>16</v>
      </c>
      <c r="C17" s="260"/>
      <c r="D17" s="260"/>
      <c r="E17" s="260"/>
      <c r="F17" s="260"/>
      <c r="G17" s="261">
        <v>12</v>
      </c>
      <c r="H17" s="262" t="s">
        <v>17</v>
      </c>
      <c r="I17" s="262" t="s">
        <v>17</v>
      </c>
    </row>
    <row r="18" spans="2:9" s="237" customFormat="1" ht="9.75" customHeight="1">
      <c r="B18" s="253" t="s">
        <v>154</v>
      </c>
      <c r="C18" s="253"/>
      <c r="D18" s="253"/>
      <c r="E18" s="253"/>
      <c r="F18" s="253"/>
      <c r="G18" s="254">
        <v>20</v>
      </c>
      <c r="H18" s="255" t="s">
        <v>17</v>
      </c>
      <c r="I18" s="255" t="s">
        <v>17</v>
      </c>
    </row>
    <row r="19" spans="2:9" s="237" customFormat="1" ht="9" customHeight="1">
      <c r="B19" s="256" t="s">
        <v>14</v>
      </c>
      <c r="C19" s="256"/>
      <c r="D19" s="256"/>
      <c r="E19" s="256"/>
      <c r="F19" s="256"/>
      <c r="G19" s="257"/>
      <c r="H19" s="258"/>
      <c r="I19" s="259"/>
    </row>
    <row r="20" spans="2:9" ht="11.25">
      <c r="B20" s="260" t="s">
        <v>15</v>
      </c>
      <c r="C20" s="260"/>
      <c r="D20" s="260"/>
      <c r="E20" s="260"/>
      <c r="F20" s="260"/>
      <c r="G20" s="261">
        <v>21</v>
      </c>
      <c r="H20" s="262" t="s">
        <v>17</v>
      </c>
      <c r="I20" s="262" t="s">
        <v>17</v>
      </c>
    </row>
    <row r="21" spans="2:9" ht="11.25">
      <c r="B21" s="260" t="s">
        <v>16</v>
      </c>
      <c r="C21" s="260"/>
      <c r="D21" s="260"/>
      <c r="E21" s="260"/>
      <c r="F21" s="260"/>
      <c r="G21" s="261">
        <v>22</v>
      </c>
      <c r="H21" s="262" t="s">
        <v>17</v>
      </c>
      <c r="I21" s="262" t="s">
        <v>17</v>
      </c>
    </row>
    <row r="22" spans="1:9" ht="11.25" customHeight="1">
      <c r="A22" s="239"/>
      <c r="B22" s="263" t="s">
        <v>155</v>
      </c>
      <c r="C22" s="263"/>
      <c r="D22" s="263"/>
      <c r="E22" s="263"/>
      <c r="F22" s="263"/>
      <c r="G22" s="261">
        <v>30</v>
      </c>
      <c r="H22" s="255" t="s">
        <v>346</v>
      </c>
      <c r="I22" s="255" t="s">
        <v>346</v>
      </c>
    </row>
    <row r="23" spans="1:9" ht="11.25" customHeight="1">
      <c r="A23" s="239"/>
      <c r="B23" s="263" t="s">
        <v>156</v>
      </c>
      <c r="C23" s="263"/>
      <c r="D23" s="263"/>
      <c r="E23" s="263"/>
      <c r="F23" s="263"/>
      <c r="G23" s="261">
        <v>40</v>
      </c>
      <c r="H23" s="255" t="s">
        <v>17</v>
      </c>
      <c r="I23" s="255" t="s">
        <v>17</v>
      </c>
    </row>
    <row r="24" spans="1:9" ht="11.25" customHeight="1">
      <c r="A24" s="239"/>
      <c r="B24" s="263" t="s">
        <v>157</v>
      </c>
      <c r="C24" s="263"/>
      <c r="D24" s="263"/>
      <c r="E24" s="263"/>
      <c r="F24" s="263"/>
      <c r="G24" s="261">
        <v>50</v>
      </c>
      <c r="H24" s="255" t="s">
        <v>17</v>
      </c>
      <c r="I24" s="255" t="s">
        <v>17</v>
      </c>
    </row>
    <row r="25" spans="1:9" ht="11.25" customHeight="1">
      <c r="A25" s="239"/>
      <c r="B25" s="263" t="s">
        <v>158</v>
      </c>
      <c r="C25" s="263"/>
      <c r="D25" s="263"/>
      <c r="E25" s="263"/>
      <c r="F25" s="263"/>
      <c r="G25" s="261">
        <v>60</v>
      </c>
      <c r="H25" s="255" t="s">
        <v>347</v>
      </c>
      <c r="I25" s="255" t="s">
        <v>347</v>
      </c>
    </row>
    <row r="26" spans="1:9" ht="11.25" customHeight="1">
      <c r="A26" s="239"/>
      <c r="B26" s="263" t="s">
        <v>159</v>
      </c>
      <c r="C26" s="263"/>
      <c r="D26" s="263"/>
      <c r="E26" s="263"/>
      <c r="F26" s="263"/>
      <c r="G26" s="261">
        <v>70</v>
      </c>
      <c r="H26" s="255" t="s">
        <v>348</v>
      </c>
      <c r="I26" s="255" t="s">
        <v>348</v>
      </c>
    </row>
    <row r="27" spans="1:9" ht="11.25" customHeight="1">
      <c r="A27" s="239"/>
      <c r="B27" s="263" t="s">
        <v>31</v>
      </c>
      <c r="C27" s="263"/>
      <c r="D27" s="263"/>
      <c r="E27" s="263"/>
      <c r="F27" s="263"/>
      <c r="G27" s="261">
        <v>80</v>
      </c>
      <c r="H27" s="255" t="s">
        <v>17</v>
      </c>
      <c r="I27" s="255" t="s">
        <v>17</v>
      </c>
    </row>
    <row r="28" spans="1:9" ht="11.25" customHeight="1">
      <c r="A28" s="239"/>
      <c r="B28" s="263" t="s">
        <v>160</v>
      </c>
      <c r="C28" s="263"/>
      <c r="D28" s="263"/>
      <c r="E28" s="263"/>
      <c r="F28" s="263"/>
      <c r="G28" s="261">
        <v>90</v>
      </c>
      <c r="H28" s="264" t="s">
        <v>17</v>
      </c>
      <c r="I28" s="264" t="s">
        <v>17</v>
      </c>
    </row>
    <row r="29" spans="1:9" ht="11.25" customHeight="1">
      <c r="A29" s="239"/>
      <c r="B29" s="263" t="s">
        <v>161</v>
      </c>
      <c r="C29" s="263"/>
      <c r="D29" s="263"/>
      <c r="E29" s="263"/>
      <c r="F29" s="263"/>
      <c r="G29" s="261">
        <v>91</v>
      </c>
      <c r="H29" s="262" t="s">
        <v>17</v>
      </c>
      <c r="I29" s="262" t="s">
        <v>17</v>
      </c>
    </row>
    <row r="30" spans="1:9" ht="11.25" customHeight="1">
      <c r="A30" s="239"/>
      <c r="B30" s="263" t="s">
        <v>162</v>
      </c>
      <c r="C30" s="263"/>
      <c r="D30" s="263"/>
      <c r="E30" s="263"/>
      <c r="F30" s="263"/>
      <c r="G30" s="261">
        <v>92</v>
      </c>
      <c r="H30" s="262" t="s">
        <v>17</v>
      </c>
      <c r="I30" s="262" t="s">
        <v>17</v>
      </c>
    </row>
    <row r="31" spans="1:9" ht="11.25" customHeight="1">
      <c r="A31" s="239"/>
      <c r="B31" s="263" t="s">
        <v>163</v>
      </c>
      <c r="C31" s="263"/>
      <c r="D31" s="263"/>
      <c r="E31" s="263"/>
      <c r="F31" s="263"/>
      <c r="G31" s="265">
        <v>100</v>
      </c>
      <c r="H31" s="264" t="s">
        <v>17</v>
      </c>
      <c r="I31" s="264" t="s">
        <v>17</v>
      </c>
    </row>
    <row r="32" spans="2:9" s="237" customFormat="1" ht="9.75" customHeight="1">
      <c r="B32" s="266" t="s">
        <v>32</v>
      </c>
      <c r="C32" s="266"/>
      <c r="D32" s="266"/>
      <c r="E32" s="266"/>
      <c r="F32" s="266"/>
      <c r="G32" s="267">
        <v>110</v>
      </c>
      <c r="H32" s="255" t="s">
        <v>17</v>
      </c>
      <c r="I32" s="255" t="s">
        <v>17</v>
      </c>
    </row>
    <row r="33" spans="2:9" s="237" customFormat="1" ht="9" customHeight="1">
      <c r="B33" s="268" t="s">
        <v>14</v>
      </c>
      <c r="C33" s="268"/>
      <c r="D33" s="268"/>
      <c r="E33" s="268"/>
      <c r="F33" s="268"/>
      <c r="G33" s="257"/>
      <c r="H33" s="259"/>
      <c r="I33" s="259"/>
    </row>
    <row r="34" spans="1:9" ht="11.25" customHeight="1">
      <c r="A34" s="239"/>
      <c r="B34" s="263" t="s">
        <v>33</v>
      </c>
      <c r="C34" s="263"/>
      <c r="D34" s="263"/>
      <c r="E34" s="263"/>
      <c r="F34" s="263"/>
      <c r="G34" s="265">
        <v>111</v>
      </c>
      <c r="H34" s="255" t="s">
        <v>17</v>
      </c>
      <c r="I34" s="255" t="s">
        <v>17</v>
      </c>
    </row>
    <row r="35" spans="1:9" ht="11.25" customHeight="1">
      <c r="A35" s="239"/>
      <c r="B35" s="263" t="s">
        <v>36</v>
      </c>
      <c r="C35" s="263"/>
      <c r="D35" s="263"/>
      <c r="E35" s="263"/>
      <c r="F35" s="263"/>
      <c r="G35" s="265">
        <v>112</v>
      </c>
      <c r="H35" s="255" t="s">
        <v>17</v>
      </c>
      <c r="I35" s="255" t="s">
        <v>17</v>
      </c>
    </row>
    <row r="36" spans="1:9" ht="11.25" customHeight="1">
      <c r="A36" s="239"/>
      <c r="B36" s="263" t="s">
        <v>37</v>
      </c>
      <c r="C36" s="263"/>
      <c r="D36" s="263"/>
      <c r="E36" s="263"/>
      <c r="F36" s="263"/>
      <c r="G36" s="265">
        <v>113</v>
      </c>
      <c r="H36" s="255" t="s">
        <v>17</v>
      </c>
      <c r="I36" s="255" t="s">
        <v>17</v>
      </c>
    </row>
    <row r="37" spans="1:9" ht="11.25" customHeight="1">
      <c r="A37" s="239"/>
      <c r="B37" s="263" t="s">
        <v>38</v>
      </c>
      <c r="C37" s="263"/>
      <c r="D37" s="263"/>
      <c r="E37" s="263"/>
      <c r="F37" s="263"/>
      <c r="G37" s="265">
        <v>114</v>
      </c>
      <c r="H37" s="255" t="s">
        <v>17</v>
      </c>
      <c r="I37" s="255" t="s">
        <v>17</v>
      </c>
    </row>
    <row r="38" spans="1:9" ht="11.25" customHeight="1">
      <c r="A38" s="239"/>
      <c r="B38" s="263" t="s">
        <v>164</v>
      </c>
      <c r="C38" s="263"/>
      <c r="D38" s="263"/>
      <c r="E38" s="263"/>
      <c r="F38" s="263"/>
      <c r="G38" s="265">
        <v>120</v>
      </c>
      <c r="H38" s="264" t="s">
        <v>17</v>
      </c>
      <c r="I38" s="264" t="s">
        <v>17</v>
      </c>
    </row>
    <row r="39" spans="2:9" s="237" customFormat="1" ht="18" customHeight="1">
      <c r="B39" s="266" t="s">
        <v>165</v>
      </c>
      <c r="C39" s="266"/>
      <c r="D39" s="266"/>
      <c r="E39" s="266"/>
      <c r="F39" s="266"/>
      <c r="G39" s="267">
        <v>130</v>
      </c>
      <c r="H39" s="269" t="s">
        <v>17</v>
      </c>
      <c r="I39" s="269" t="s">
        <v>17</v>
      </c>
    </row>
    <row r="40" spans="1:9" ht="27" customHeight="1">
      <c r="A40" s="239"/>
      <c r="B40" s="263" t="s">
        <v>277</v>
      </c>
      <c r="C40" s="263"/>
      <c r="D40" s="263"/>
      <c r="E40" s="263"/>
      <c r="F40" s="263"/>
      <c r="G40" s="265">
        <v>140</v>
      </c>
      <c r="H40" s="264" t="s">
        <v>17</v>
      </c>
      <c r="I40" s="264" t="s">
        <v>17</v>
      </c>
    </row>
    <row r="41" spans="1:9" ht="11.25" customHeight="1">
      <c r="A41" s="239"/>
      <c r="B41" s="263" t="s">
        <v>39</v>
      </c>
      <c r="C41" s="263"/>
      <c r="D41" s="263"/>
      <c r="E41" s="263"/>
      <c r="F41" s="263"/>
      <c r="G41" s="265">
        <v>150</v>
      </c>
      <c r="H41" s="255" t="s">
        <v>17</v>
      </c>
      <c r="I41" s="255" t="s">
        <v>17</v>
      </c>
    </row>
    <row r="42" spans="2:9" s="237" customFormat="1" ht="9.75" customHeight="1">
      <c r="B42" s="266" t="s">
        <v>166</v>
      </c>
      <c r="C42" s="266"/>
      <c r="D42" s="266"/>
      <c r="E42" s="266"/>
      <c r="F42" s="266"/>
      <c r="G42" s="267">
        <v>160</v>
      </c>
      <c r="H42" s="255" t="s">
        <v>17</v>
      </c>
      <c r="I42" s="255" t="s">
        <v>17</v>
      </c>
    </row>
    <row r="43" spans="2:9" s="237" customFormat="1" ht="9" customHeight="1">
      <c r="B43" s="268" t="s">
        <v>14</v>
      </c>
      <c r="C43" s="268"/>
      <c r="D43" s="268"/>
      <c r="E43" s="268"/>
      <c r="F43" s="268"/>
      <c r="G43" s="257"/>
      <c r="H43" s="259"/>
      <c r="I43" s="259"/>
    </row>
    <row r="44" spans="1:9" ht="11.25" customHeight="1">
      <c r="A44" s="239"/>
      <c r="B44" s="263" t="s">
        <v>167</v>
      </c>
      <c r="C44" s="263"/>
      <c r="D44" s="263"/>
      <c r="E44" s="263"/>
      <c r="F44" s="263"/>
      <c r="G44" s="265">
        <v>161</v>
      </c>
      <c r="H44" s="255" t="s">
        <v>17</v>
      </c>
      <c r="I44" s="255" t="s">
        <v>17</v>
      </c>
    </row>
    <row r="45" spans="2:9" s="237" customFormat="1" ht="9.75" customHeight="1">
      <c r="B45" s="266" t="s">
        <v>168</v>
      </c>
      <c r="C45" s="266"/>
      <c r="D45" s="266"/>
      <c r="E45" s="266"/>
      <c r="F45" s="266"/>
      <c r="G45" s="267">
        <v>170</v>
      </c>
      <c r="H45" s="255" t="s">
        <v>17</v>
      </c>
      <c r="I45" s="255" t="s">
        <v>17</v>
      </c>
    </row>
    <row r="46" spans="2:9" s="237" customFormat="1" ht="9" customHeight="1">
      <c r="B46" s="268" t="s">
        <v>14</v>
      </c>
      <c r="C46" s="268"/>
      <c r="D46" s="268"/>
      <c r="E46" s="268"/>
      <c r="F46" s="268"/>
      <c r="G46" s="257"/>
      <c r="H46" s="259"/>
      <c r="I46" s="259"/>
    </row>
    <row r="47" spans="1:9" ht="11.25" customHeight="1">
      <c r="A47" s="239"/>
      <c r="B47" s="263" t="s">
        <v>167</v>
      </c>
      <c r="C47" s="263"/>
      <c r="D47" s="263"/>
      <c r="E47" s="263"/>
      <c r="F47" s="263"/>
      <c r="G47" s="265">
        <v>171</v>
      </c>
      <c r="H47" s="255" t="s">
        <v>17</v>
      </c>
      <c r="I47" s="255" t="s">
        <v>17</v>
      </c>
    </row>
    <row r="48" spans="2:9" s="237" customFormat="1" ht="9.75" customHeight="1">
      <c r="B48" s="266" t="s">
        <v>169</v>
      </c>
      <c r="C48" s="266"/>
      <c r="D48" s="266"/>
      <c r="E48" s="266"/>
      <c r="F48" s="266"/>
      <c r="G48" s="267">
        <v>180</v>
      </c>
      <c r="H48" s="255" t="s">
        <v>17</v>
      </c>
      <c r="I48" s="255" t="s">
        <v>17</v>
      </c>
    </row>
    <row r="49" spans="2:9" s="237" customFormat="1" ht="9" customHeight="1">
      <c r="B49" s="268" t="s">
        <v>14</v>
      </c>
      <c r="C49" s="268"/>
      <c r="D49" s="268"/>
      <c r="E49" s="268"/>
      <c r="F49" s="268"/>
      <c r="G49" s="257"/>
      <c r="H49" s="259"/>
      <c r="I49" s="259"/>
    </row>
    <row r="50" spans="1:9" ht="11.25" customHeight="1">
      <c r="A50" s="239"/>
      <c r="B50" s="263" t="s">
        <v>170</v>
      </c>
      <c r="C50" s="263"/>
      <c r="D50" s="263"/>
      <c r="E50" s="263"/>
      <c r="F50" s="263"/>
      <c r="G50" s="265">
        <v>181</v>
      </c>
      <c r="H50" s="255" t="s">
        <v>17</v>
      </c>
      <c r="I50" s="255" t="s">
        <v>17</v>
      </c>
    </row>
    <row r="51" spans="2:9" s="237" customFormat="1" ht="9.75" customHeight="1">
      <c r="B51" s="266" t="s">
        <v>171</v>
      </c>
      <c r="C51" s="266"/>
      <c r="D51" s="266"/>
      <c r="E51" s="266"/>
      <c r="F51" s="266"/>
      <c r="G51" s="267">
        <v>190</v>
      </c>
      <c r="H51" s="255" t="s">
        <v>17</v>
      </c>
      <c r="I51" s="255" t="s">
        <v>17</v>
      </c>
    </row>
    <row r="52" spans="2:9" s="237" customFormat="1" ht="9" customHeight="1">
      <c r="B52" s="268" t="s">
        <v>14</v>
      </c>
      <c r="C52" s="268"/>
      <c r="D52" s="268"/>
      <c r="E52" s="268"/>
      <c r="F52" s="268"/>
      <c r="G52" s="257"/>
      <c r="H52" s="259"/>
      <c r="I52" s="259"/>
    </row>
    <row r="53" spans="1:9" ht="11.25" customHeight="1">
      <c r="A53" s="239"/>
      <c r="B53" s="263" t="s">
        <v>170</v>
      </c>
      <c r="C53" s="263"/>
      <c r="D53" s="263"/>
      <c r="E53" s="263"/>
      <c r="F53" s="263"/>
      <c r="G53" s="265">
        <v>191</v>
      </c>
      <c r="H53" s="255" t="s">
        <v>17</v>
      </c>
      <c r="I53" s="255" t="s">
        <v>17</v>
      </c>
    </row>
    <row r="54" spans="2:9" s="237" customFormat="1" ht="18" customHeight="1">
      <c r="B54" s="263" t="s">
        <v>172</v>
      </c>
      <c r="C54" s="263"/>
      <c r="D54" s="263"/>
      <c r="E54" s="263"/>
      <c r="F54" s="263"/>
      <c r="G54" s="265">
        <v>200</v>
      </c>
      <c r="H54" s="255" t="s">
        <v>17</v>
      </c>
      <c r="I54" s="255" t="s">
        <v>17</v>
      </c>
    </row>
    <row r="55" spans="1:9" ht="11.25" customHeight="1">
      <c r="A55" s="239"/>
      <c r="B55" s="263" t="s">
        <v>173</v>
      </c>
      <c r="C55" s="263"/>
      <c r="D55" s="263"/>
      <c r="E55" s="263"/>
      <c r="F55" s="263"/>
      <c r="G55" s="265">
        <v>210</v>
      </c>
      <c r="H55" s="255" t="s">
        <v>17</v>
      </c>
      <c r="I55" s="255" t="s">
        <v>17</v>
      </c>
    </row>
    <row r="56" spans="2:9" s="237" customFormat="1" ht="27" customHeight="1">
      <c r="B56" s="263" t="s">
        <v>278</v>
      </c>
      <c r="C56" s="263"/>
      <c r="D56" s="263"/>
      <c r="E56" s="263"/>
      <c r="F56" s="263"/>
      <c r="G56" s="265">
        <v>220</v>
      </c>
      <c r="H56" s="264" t="s">
        <v>17</v>
      </c>
      <c r="I56" s="264" t="s">
        <v>17</v>
      </c>
    </row>
    <row r="57" spans="2:9" s="237" customFormat="1" ht="18" customHeight="1">
      <c r="B57" s="263" t="s">
        <v>174</v>
      </c>
      <c r="C57" s="263"/>
      <c r="D57" s="263"/>
      <c r="E57" s="263"/>
      <c r="F57" s="263"/>
      <c r="G57" s="265">
        <v>230</v>
      </c>
      <c r="H57" s="264" t="s">
        <v>17</v>
      </c>
      <c r="I57" s="264" t="s">
        <v>17</v>
      </c>
    </row>
    <row r="58" spans="1:9" ht="11.25" customHeight="1">
      <c r="A58" s="239"/>
      <c r="B58" s="263" t="s">
        <v>175</v>
      </c>
      <c r="C58" s="263"/>
      <c r="D58" s="263"/>
      <c r="E58" s="263"/>
      <c r="F58" s="263"/>
      <c r="G58" s="265">
        <v>240</v>
      </c>
      <c r="H58" s="255" t="s">
        <v>17</v>
      </c>
      <c r="I58" s="255" t="s">
        <v>17</v>
      </c>
    </row>
    <row r="59" spans="1:9" ht="11.25" customHeight="1">
      <c r="A59" s="239"/>
      <c r="B59" s="263" t="s">
        <v>176</v>
      </c>
      <c r="C59" s="263"/>
      <c r="D59" s="263"/>
      <c r="E59" s="263"/>
      <c r="F59" s="263"/>
      <c r="G59" s="265">
        <v>250</v>
      </c>
      <c r="H59" s="262" t="s">
        <v>17</v>
      </c>
      <c r="I59" s="262" t="s">
        <v>17</v>
      </c>
    </row>
    <row r="60" spans="2:9" s="237" customFormat="1" ht="9.75" customHeight="1">
      <c r="B60" s="266" t="s">
        <v>177</v>
      </c>
      <c r="C60" s="266"/>
      <c r="D60" s="266"/>
      <c r="E60" s="266"/>
      <c r="F60" s="266"/>
      <c r="G60" s="267">
        <v>260</v>
      </c>
      <c r="H60" s="255" t="s">
        <v>349</v>
      </c>
      <c r="I60" s="255" t="s">
        <v>350</v>
      </c>
    </row>
    <row r="61" spans="2:9" s="237" customFormat="1" ht="9" customHeight="1">
      <c r="B61" s="268" t="s">
        <v>14</v>
      </c>
      <c r="C61" s="268"/>
      <c r="D61" s="268"/>
      <c r="E61" s="268"/>
      <c r="F61" s="268"/>
      <c r="G61" s="257"/>
      <c r="H61" s="259"/>
      <c r="I61" s="259"/>
    </row>
    <row r="62" spans="1:9" ht="11.25" customHeight="1">
      <c r="A62" s="239"/>
      <c r="B62" s="263" t="s">
        <v>178</v>
      </c>
      <c r="C62" s="263"/>
      <c r="D62" s="263"/>
      <c r="E62" s="263"/>
      <c r="F62" s="263"/>
      <c r="G62" s="265">
        <v>261</v>
      </c>
      <c r="H62" s="262" t="s">
        <v>351</v>
      </c>
      <c r="I62" s="262" t="s">
        <v>351</v>
      </c>
    </row>
    <row r="63" spans="1:9" ht="11.25" customHeight="1">
      <c r="A63" s="239"/>
      <c r="B63" s="263" t="s">
        <v>179</v>
      </c>
      <c r="C63" s="263"/>
      <c r="D63" s="263"/>
      <c r="E63" s="263"/>
      <c r="F63" s="263"/>
      <c r="G63" s="265">
        <v>262</v>
      </c>
      <c r="H63" s="262" t="s">
        <v>17</v>
      </c>
      <c r="I63" s="262" t="s">
        <v>17</v>
      </c>
    </row>
    <row r="64" spans="2:9" s="237" customFormat="1" ht="18" customHeight="1">
      <c r="B64" s="263" t="s">
        <v>180</v>
      </c>
      <c r="C64" s="263"/>
      <c r="D64" s="263"/>
      <c r="E64" s="263"/>
      <c r="F64" s="263"/>
      <c r="G64" s="265">
        <v>263</v>
      </c>
      <c r="H64" s="255" t="s">
        <v>352</v>
      </c>
      <c r="I64" s="255" t="s">
        <v>353</v>
      </c>
    </row>
    <row r="65" spans="1:9" ht="11.25" customHeight="1">
      <c r="A65" s="239"/>
      <c r="B65" s="263" t="s">
        <v>181</v>
      </c>
      <c r="C65" s="263"/>
      <c r="D65" s="263"/>
      <c r="E65" s="263"/>
      <c r="F65" s="263"/>
      <c r="G65" s="265">
        <v>264</v>
      </c>
      <c r="H65" s="262" t="s">
        <v>17</v>
      </c>
      <c r="I65" s="262" t="s">
        <v>17</v>
      </c>
    </row>
    <row r="66" spans="1:9" ht="17.25" customHeight="1">
      <c r="A66" s="239"/>
      <c r="B66" s="270" t="s">
        <v>182</v>
      </c>
      <c r="C66" s="270"/>
      <c r="D66" s="270"/>
      <c r="E66" s="270"/>
      <c r="F66" s="270"/>
      <c r="G66" s="265">
        <v>270</v>
      </c>
      <c r="H66" s="255" t="s">
        <v>354</v>
      </c>
      <c r="I66" s="255" t="s">
        <v>355</v>
      </c>
    </row>
    <row r="67" spans="2:9" ht="11.25">
      <c r="B67" s="250" t="s">
        <v>183</v>
      </c>
      <c r="C67" s="250"/>
      <c r="D67" s="250"/>
      <c r="E67" s="250"/>
      <c r="F67" s="250"/>
      <c r="G67" s="271"/>
      <c r="H67" s="272"/>
      <c r="I67" s="272"/>
    </row>
    <row r="68" spans="1:9" ht="11.25" customHeight="1">
      <c r="A68" s="239"/>
      <c r="B68" s="263" t="s">
        <v>48</v>
      </c>
      <c r="C68" s="263"/>
      <c r="D68" s="263"/>
      <c r="E68" s="263"/>
      <c r="F68" s="263"/>
      <c r="G68" s="265">
        <v>300</v>
      </c>
      <c r="H68" s="262" t="s">
        <v>356</v>
      </c>
      <c r="I68" s="262" t="s">
        <v>357</v>
      </c>
    </row>
    <row r="69" spans="1:9" ht="11.25" customHeight="1">
      <c r="A69" s="239"/>
      <c r="B69" s="263" t="s">
        <v>184</v>
      </c>
      <c r="C69" s="263"/>
      <c r="D69" s="263"/>
      <c r="E69" s="263"/>
      <c r="F69" s="263"/>
      <c r="G69" s="265">
        <v>310</v>
      </c>
      <c r="H69" s="262" t="s">
        <v>358</v>
      </c>
      <c r="I69" s="262" t="s">
        <v>359</v>
      </c>
    </row>
    <row r="70" spans="2:9" s="237" customFormat="1" ht="18" customHeight="1">
      <c r="B70" s="263" t="s">
        <v>185</v>
      </c>
      <c r="C70" s="263"/>
      <c r="D70" s="263"/>
      <c r="E70" s="263"/>
      <c r="F70" s="263"/>
      <c r="G70" s="265">
        <v>320</v>
      </c>
      <c r="H70" s="262" t="s">
        <v>17</v>
      </c>
      <c r="I70" s="262" t="s">
        <v>17</v>
      </c>
    </row>
    <row r="71" spans="1:9" ht="11.25" customHeight="1">
      <c r="A71" s="239"/>
      <c r="B71" s="270" t="s">
        <v>186</v>
      </c>
      <c r="C71" s="270"/>
      <c r="D71" s="270"/>
      <c r="E71" s="270"/>
      <c r="F71" s="270"/>
      <c r="G71" s="265">
        <v>330</v>
      </c>
      <c r="H71" s="255" t="s">
        <v>360</v>
      </c>
      <c r="I71" s="255" t="s">
        <v>361</v>
      </c>
    </row>
    <row r="72" spans="1:9" ht="11.25" customHeight="1">
      <c r="A72" s="239"/>
      <c r="B72" s="270" t="s">
        <v>187</v>
      </c>
      <c r="C72" s="270"/>
      <c r="D72" s="270"/>
      <c r="E72" s="270"/>
      <c r="F72" s="270"/>
      <c r="G72" s="265">
        <v>400</v>
      </c>
      <c r="H72" s="255" t="s">
        <v>362</v>
      </c>
      <c r="I72" s="255" t="s">
        <v>363</v>
      </c>
    </row>
    <row r="73" spans="2:9" s="237" customFormat="1" ht="18" customHeight="1">
      <c r="B73" s="263" t="s">
        <v>188</v>
      </c>
      <c r="C73" s="263"/>
      <c r="D73" s="263"/>
      <c r="E73" s="263"/>
      <c r="F73" s="263"/>
      <c r="G73" s="265">
        <v>500</v>
      </c>
      <c r="H73" s="273">
        <v>12526.49895</v>
      </c>
      <c r="I73" s="273">
        <v>12481.52261</v>
      </c>
    </row>
    <row r="74" spans="2:9" s="237" customFormat="1" ht="18" customHeight="1">
      <c r="B74" s="263" t="s">
        <v>189</v>
      </c>
      <c r="C74" s="263"/>
      <c r="D74" s="263"/>
      <c r="E74" s="263"/>
      <c r="F74" s="263"/>
      <c r="G74" s="265">
        <v>600</v>
      </c>
      <c r="H74" s="262" t="s">
        <v>364</v>
      </c>
      <c r="I74" s="262" t="s">
        <v>365</v>
      </c>
    </row>
    <row r="75" s="240" customFormat="1" ht="12" customHeight="1"/>
    <row r="76" spans="2:9" s="240" customFormat="1" ht="9" customHeight="1">
      <c r="B76" s="274" t="s">
        <v>52</v>
      </c>
      <c r="C76" s="274"/>
      <c r="D76" s="274"/>
      <c r="F76" s="275"/>
      <c r="G76" s="241" t="s">
        <v>366</v>
      </c>
      <c r="H76" s="241"/>
      <c r="I76" s="241"/>
    </row>
    <row r="77" s="240" customFormat="1" ht="10.5" customHeight="1"/>
    <row r="78" spans="2:9" s="240" customFormat="1" ht="9" customHeight="1">
      <c r="B78" s="274" t="s">
        <v>207</v>
      </c>
      <c r="C78" s="274"/>
      <c r="D78" s="274"/>
      <c r="F78" s="276"/>
      <c r="G78" s="241" t="s">
        <v>367</v>
      </c>
      <c r="H78" s="241"/>
      <c r="I78" s="241"/>
    </row>
    <row r="79" s="240" customFormat="1" ht="11.25" customHeight="1"/>
    <row r="80" spans="2:9" s="240" customFormat="1" ht="9" customHeight="1">
      <c r="B80" s="274" t="s">
        <v>242</v>
      </c>
      <c r="C80" s="274"/>
      <c r="D80" s="274"/>
      <c r="F80" s="275"/>
      <c r="G80" s="241" t="s">
        <v>263</v>
      </c>
      <c r="H80" s="241"/>
      <c r="I80" s="241"/>
    </row>
    <row r="81" s="237" customFormat="1" ht="6" customHeight="1"/>
  </sheetData>
  <sheetProtection/>
  <mergeCells count="76">
    <mergeCell ref="B69:F69"/>
    <mergeCell ref="B70:F70"/>
    <mergeCell ref="B71:F71"/>
    <mergeCell ref="B56:F56"/>
    <mergeCell ref="B57:F57"/>
    <mergeCell ref="B64:F64"/>
    <mergeCell ref="B65:F65"/>
    <mergeCell ref="B66:F66"/>
    <mergeCell ref="B67:F67"/>
    <mergeCell ref="B63:F63"/>
    <mergeCell ref="B53:F53"/>
    <mergeCell ref="B54:F54"/>
    <mergeCell ref="B55:F55"/>
    <mergeCell ref="B46:F46"/>
    <mergeCell ref="B47:F47"/>
    <mergeCell ref="B48:F48"/>
    <mergeCell ref="B49:F49"/>
    <mergeCell ref="B28:F28"/>
    <mergeCell ref="B29:F29"/>
    <mergeCell ref="B40:F40"/>
    <mergeCell ref="B41:F41"/>
    <mergeCell ref="B42:F42"/>
    <mergeCell ref="B43:F43"/>
    <mergeCell ref="B36:F36"/>
    <mergeCell ref="B37:F37"/>
    <mergeCell ref="B38:F38"/>
    <mergeCell ref="B39:F39"/>
    <mergeCell ref="B78:D78"/>
    <mergeCell ref="B9:F9"/>
    <mergeCell ref="B10:F11"/>
    <mergeCell ref="G10:G11"/>
    <mergeCell ref="B12:F12"/>
    <mergeCell ref="B25:F25"/>
    <mergeCell ref="B26:F26"/>
    <mergeCell ref="B27:F27"/>
    <mergeCell ref="G78:I78"/>
    <mergeCell ref="B80:D80"/>
    <mergeCell ref="G80:I80"/>
    <mergeCell ref="B76:D76"/>
    <mergeCell ref="G76:I76"/>
    <mergeCell ref="B5:I5"/>
    <mergeCell ref="B7:F7"/>
    <mergeCell ref="B8:F8"/>
    <mergeCell ref="B6:F6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62:F62"/>
    <mergeCell ref="B30:F30"/>
    <mergeCell ref="B31:F31"/>
    <mergeCell ref="B32:F32"/>
    <mergeCell ref="B33:F33"/>
    <mergeCell ref="B34:F34"/>
    <mergeCell ref="B35:F35"/>
    <mergeCell ref="B44:F44"/>
    <mergeCell ref="B45:F45"/>
    <mergeCell ref="B52:F52"/>
    <mergeCell ref="B68:F68"/>
    <mergeCell ref="B50:F50"/>
    <mergeCell ref="B51:F51"/>
    <mergeCell ref="B72:F72"/>
    <mergeCell ref="B73:F73"/>
    <mergeCell ref="B74:F74"/>
    <mergeCell ref="B58:F58"/>
    <mergeCell ref="B59:F59"/>
    <mergeCell ref="B60:F60"/>
    <mergeCell ref="B61:F61"/>
  </mergeCells>
  <printOptions/>
  <pageMargins left="0.75" right="0.58" top="0.52" bottom="0.5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PageLayoutView="0" workbookViewId="0" topLeftCell="A81">
      <selection activeCell="E92" sqref="E92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81" customWidth="1"/>
    <col min="4" max="4" width="19.5" style="0" customWidth="1"/>
    <col min="5" max="5" width="21.33203125" style="0" customWidth="1"/>
  </cols>
  <sheetData>
    <row r="1" spans="1:5" ht="9" customHeight="1">
      <c r="A1" s="35"/>
      <c r="B1" s="35"/>
      <c r="C1" s="82"/>
      <c r="D1" s="53"/>
      <c r="E1" s="34"/>
    </row>
    <row r="2" spans="1:5" ht="12">
      <c r="A2" s="41"/>
      <c r="B2" s="54"/>
      <c r="C2" s="85"/>
      <c r="D2" s="54"/>
      <c r="E2" s="55" t="s">
        <v>108</v>
      </c>
    </row>
    <row r="3" spans="1:5" ht="12">
      <c r="A3" s="41"/>
      <c r="B3" s="54"/>
      <c r="C3" s="85"/>
      <c r="D3" s="54"/>
      <c r="E3" s="55" t="s">
        <v>1</v>
      </c>
    </row>
    <row r="4" spans="1:5" ht="12">
      <c r="A4" s="41"/>
      <c r="B4" s="54"/>
      <c r="C4" s="85"/>
      <c r="D4" s="54"/>
      <c r="E4" s="55" t="s">
        <v>2</v>
      </c>
    </row>
    <row r="5" spans="1:5" ht="12">
      <c r="A5" s="41"/>
      <c r="B5" s="54"/>
      <c r="C5" s="85"/>
      <c r="D5" s="54"/>
      <c r="E5" s="55" t="s">
        <v>3</v>
      </c>
    </row>
    <row r="6" spans="1:5" ht="12">
      <c r="A6" s="41"/>
      <c r="B6" s="54"/>
      <c r="C6" s="85"/>
      <c r="D6" s="54"/>
      <c r="E6" s="55" t="s">
        <v>4</v>
      </c>
    </row>
    <row r="7" spans="1:5" ht="12">
      <c r="A7" s="41"/>
      <c r="B7" s="54"/>
      <c r="C7" s="85"/>
      <c r="D7" s="54"/>
      <c r="E7" s="55" t="s">
        <v>5</v>
      </c>
    </row>
    <row r="8" spans="1:5" ht="16.5" customHeight="1">
      <c r="A8" s="36" t="s">
        <v>109</v>
      </c>
      <c r="B8" s="56"/>
      <c r="C8" s="86"/>
      <c r="D8" s="56"/>
      <c r="E8" s="56"/>
    </row>
    <row r="9" spans="1:5" ht="16.5" customHeight="1">
      <c r="A9" s="177" t="s">
        <v>400</v>
      </c>
      <c r="B9" s="177"/>
      <c r="C9" s="177"/>
      <c r="D9" s="177"/>
      <c r="E9" s="177"/>
    </row>
    <row r="10" spans="1:5" s="4" customFormat="1" ht="18.75" customHeight="1">
      <c r="A10" s="42" t="s">
        <v>272</v>
      </c>
      <c r="B10" s="43"/>
      <c r="C10" s="87"/>
      <c r="D10" s="42"/>
      <c r="E10" s="42"/>
    </row>
    <row r="11" spans="1:5" ht="18" customHeight="1">
      <c r="A11" s="58" t="s">
        <v>7</v>
      </c>
      <c r="B11" s="59"/>
      <c r="C11" s="78"/>
      <c r="D11" s="59"/>
      <c r="E11" s="56"/>
    </row>
    <row r="12" spans="1:5" s="13" customFormat="1" ht="19.5" customHeight="1">
      <c r="A12" s="174" t="s">
        <v>210</v>
      </c>
      <c r="B12" s="175"/>
      <c r="C12" s="175"/>
      <c r="D12" s="175"/>
      <c r="E12" s="178"/>
    </row>
    <row r="13" spans="1:5" s="13" customFormat="1" ht="16.5" customHeight="1">
      <c r="A13" s="174" t="s">
        <v>206</v>
      </c>
      <c r="B13" s="175"/>
      <c r="C13" s="175"/>
      <c r="D13" s="175"/>
      <c r="E13" s="178"/>
    </row>
    <row r="14" spans="1:5" ht="11.25">
      <c r="A14" s="34"/>
      <c r="B14" s="47"/>
      <c r="C14" s="74"/>
      <c r="D14" s="48"/>
      <c r="E14" s="48" t="s">
        <v>8</v>
      </c>
    </row>
    <row r="15" spans="1:5" ht="74.25" customHeight="1">
      <c r="A15" s="52" t="s">
        <v>245</v>
      </c>
      <c r="B15" s="52" t="s">
        <v>10</v>
      </c>
      <c r="C15" s="88" t="s">
        <v>246</v>
      </c>
      <c r="D15" s="52" t="s">
        <v>247</v>
      </c>
      <c r="E15" s="52" t="s">
        <v>248</v>
      </c>
    </row>
    <row r="16" spans="1:5" ht="16.5" customHeight="1">
      <c r="A16" s="64" t="s">
        <v>211</v>
      </c>
      <c r="B16" s="64" t="s">
        <v>212</v>
      </c>
      <c r="C16" s="89" t="s">
        <v>213</v>
      </c>
      <c r="D16" s="64" t="s">
        <v>222</v>
      </c>
      <c r="E16" s="64" t="s">
        <v>249</v>
      </c>
    </row>
    <row r="17" spans="1:5" ht="20.25" customHeight="1">
      <c r="A17" s="102" t="s">
        <v>250</v>
      </c>
      <c r="B17" s="103">
        <v>100</v>
      </c>
      <c r="C17" s="104">
        <v>134.48</v>
      </c>
      <c r="D17" s="104">
        <v>0.41</v>
      </c>
      <c r="E17" s="105" t="s">
        <v>110</v>
      </c>
    </row>
    <row r="18" spans="1:5" ht="18" customHeight="1">
      <c r="A18" s="106" t="s">
        <v>14</v>
      </c>
      <c r="B18" s="107"/>
      <c r="C18" s="106"/>
      <c r="D18" s="106"/>
      <c r="E18" s="106"/>
    </row>
    <row r="19" spans="1:5" ht="15" customHeight="1">
      <c r="A19" s="108" t="s">
        <v>15</v>
      </c>
      <c r="B19" s="109">
        <v>110</v>
      </c>
      <c r="C19" s="159">
        <v>134.48</v>
      </c>
      <c r="D19" s="104">
        <v>0.41</v>
      </c>
      <c r="E19" s="105" t="s">
        <v>110</v>
      </c>
    </row>
    <row r="20" spans="1:5" ht="15" customHeight="1">
      <c r="A20" s="110" t="s">
        <v>241</v>
      </c>
      <c r="B20" s="111"/>
      <c r="C20" s="159">
        <v>134.48</v>
      </c>
      <c r="D20" s="104">
        <v>0.41</v>
      </c>
      <c r="E20" s="105" t="s">
        <v>110</v>
      </c>
    </row>
    <row r="21" spans="1:5" ht="24.75" customHeight="1">
      <c r="A21" s="108" t="s">
        <v>16</v>
      </c>
      <c r="B21" s="109">
        <v>120</v>
      </c>
      <c r="C21" s="112" t="s">
        <v>17</v>
      </c>
      <c r="D21" s="113" t="s">
        <v>17</v>
      </c>
      <c r="E21" s="105" t="s">
        <v>110</v>
      </c>
    </row>
    <row r="22" spans="1:5" ht="18" customHeight="1">
      <c r="A22" s="102" t="s">
        <v>18</v>
      </c>
      <c r="B22" s="103">
        <v>200</v>
      </c>
      <c r="C22" s="113" t="s">
        <v>17</v>
      </c>
      <c r="D22" s="113" t="s">
        <v>17</v>
      </c>
      <c r="E22" s="105" t="s">
        <v>110</v>
      </c>
    </row>
    <row r="23" spans="1:5" ht="14.25" customHeight="1">
      <c r="A23" s="106" t="s">
        <v>14</v>
      </c>
      <c r="B23" s="107"/>
      <c r="C23" s="106"/>
      <c r="D23" s="106"/>
      <c r="E23" s="106"/>
    </row>
    <row r="24" spans="1:5" ht="15.75" customHeight="1">
      <c r="A24" s="108" t="s">
        <v>15</v>
      </c>
      <c r="B24" s="109">
        <v>210</v>
      </c>
      <c r="C24" s="112" t="s">
        <v>17</v>
      </c>
      <c r="D24" s="113" t="s">
        <v>17</v>
      </c>
      <c r="E24" s="105" t="s">
        <v>110</v>
      </c>
    </row>
    <row r="25" spans="1:5" ht="13.5" customHeight="1">
      <c r="A25" s="108" t="s">
        <v>16</v>
      </c>
      <c r="B25" s="109">
        <v>220</v>
      </c>
      <c r="C25" s="112" t="s">
        <v>17</v>
      </c>
      <c r="D25" s="113" t="s">
        <v>17</v>
      </c>
      <c r="E25" s="105" t="s">
        <v>110</v>
      </c>
    </row>
    <row r="26" spans="1:5" ht="18" customHeight="1">
      <c r="A26" s="114" t="s">
        <v>111</v>
      </c>
      <c r="B26" s="103">
        <v>300</v>
      </c>
      <c r="C26" s="113" t="s">
        <v>17</v>
      </c>
      <c r="D26" s="113" t="s">
        <v>17</v>
      </c>
      <c r="E26" s="105" t="s">
        <v>110</v>
      </c>
    </row>
    <row r="27" spans="1:5" ht="17.25" customHeight="1">
      <c r="A27" s="115" t="s">
        <v>14</v>
      </c>
      <c r="B27" s="107"/>
      <c r="C27" s="106"/>
      <c r="D27" s="106"/>
      <c r="E27" s="106"/>
    </row>
    <row r="28" spans="1:5" ht="28.5" customHeight="1">
      <c r="A28" s="116" t="s">
        <v>112</v>
      </c>
      <c r="B28" s="103">
        <v>310</v>
      </c>
      <c r="C28" s="113" t="s">
        <v>17</v>
      </c>
      <c r="D28" s="113" t="s">
        <v>17</v>
      </c>
      <c r="E28" s="105" t="s">
        <v>110</v>
      </c>
    </row>
    <row r="29" spans="1:5" ht="19.5" customHeight="1">
      <c r="A29" s="117" t="s">
        <v>113</v>
      </c>
      <c r="B29" s="107"/>
      <c r="C29" s="118"/>
      <c r="D29" s="118"/>
      <c r="E29" s="118"/>
    </row>
    <row r="30" spans="1:5" ht="20.25" customHeight="1">
      <c r="A30" s="119" t="s">
        <v>114</v>
      </c>
      <c r="B30" s="109">
        <v>311</v>
      </c>
      <c r="C30" s="113" t="s">
        <v>17</v>
      </c>
      <c r="D30" s="113" t="s">
        <v>17</v>
      </c>
      <c r="E30" s="105" t="s">
        <v>110</v>
      </c>
    </row>
    <row r="31" spans="1:5" ht="35.25" customHeight="1">
      <c r="A31" s="119" t="s">
        <v>115</v>
      </c>
      <c r="B31" s="109">
        <v>312</v>
      </c>
      <c r="C31" s="113" t="s">
        <v>17</v>
      </c>
      <c r="D31" s="113" t="s">
        <v>17</v>
      </c>
      <c r="E31" s="105" t="s">
        <v>110</v>
      </c>
    </row>
    <row r="32" spans="1:5" ht="30.75" customHeight="1">
      <c r="A32" s="119" t="s">
        <v>116</v>
      </c>
      <c r="B32" s="109">
        <v>313</v>
      </c>
      <c r="C32" s="113" t="s">
        <v>17</v>
      </c>
      <c r="D32" s="113" t="s">
        <v>17</v>
      </c>
      <c r="E32" s="105" t="s">
        <v>110</v>
      </c>
    </row>
    <row r="33" spans="1:5" ht="31.5" customHeight="1">
      <c r="A33" s="119" t="s">
        <v>117</v>
      </c>
      <c r="B33" s="109">
        <v>314</v>
      </c>
      <c r="C33" s="113" t="s">
        <v>17</v>
      </c>
      <c r="D33" s="113" t="s">
        <v>17</v>
      </c>
      <c r="E33" s="105" t="s">
        <v>110</v>
      </c>
    </row>
    <row r="34" spans="1:5" ht="32.25" customHeight="1">
      <c r="A34" s="119" t="s">
        <v>118</v>
      </c>
      <c r="B34" s="109">
        <v>315</v>
      </c>
      <c r="C34" s="113" t="s">
        <v>17</v>
      </c>
      <c r="D34" s="113" t="s">
        <v>17</v>
      </c>
      <c r="E34" s="105" t="s">
        <v>110</v>
      </c>
    </row>
    <row r="35" spans="1:5" ht="30" customHeight="1">
      <c r="A35" s="119" t="s">
        <v>119</v>
      </c>
      <c r="B35" s="109">
        <v>316</v>
      </c>
      <c r="C35" s="113" t="s">
        <v>17</v>
      </c>
      <c r="D35" s="113" t="s">
        <v>17</v>
      </c>
      <c r="E35" s="105" t="s">
        <v>110</v>
      </c>
    </row>
    <row r="36" spans="1:5" ht="36.75" customHeight="1">
      <c r="A36" s="119" t="s">
        <v>120</v>
      </c>
      <c r="B36" s="109">
        <v>317</v>
      </c>
      <c r="C36" s="113" t="s">
        <v>17</v>
      </c>
      <c r="D36" s="113" t="s">
        <v>17</v>
      </c>
      <c r="E36" s="105" t="s">
        <v>110</v>
      </c>
    </row>
    <row r="37" spans="1:5" ht="36" customHeight="1">
      <c r="A37" s="119" t="s">
        <v>121</v>
      </c>
      <c r="B37" s="109">
        <v>318</v>
      </c>
      <c r="C37" s="113" t="s">
        <v>17</v>
      </c>
      <c r="D37" s="113" t="s">
        <v>17</v>
      </c>
      <c r="E37" s="105" t="s">
        <v>110</v>
      </c>
    </row>
    <row r="38" spans="1:5" ht="40.5" customHeight="1">
      <c r="A38" s="116" t="s">
        <v>122</v>
      </c>
      <c r="B38" s="103">
        <v>320</v>
      </c>
      <c r="C38" s="113" t="s">
        <v>17</v>
      </c>
      <c r="D38" s="113" t="s">
        <v>17</v>
      </c>
      <c r="E38" s="105" t="s">
        <v>110</v>
      </c>
    </row>
    <row r="39" spans="1:5" ht="31.5" customHeight="1">
      <c r="A39" s="117" t="s">
        <v>113</v>
      </c>
      <c r="B39" s="107"/>
      <c r="C39" s="118"/>
      <c r="D39" s="118"/>
      <c r="E39" s="118"/>
    </row>
    <row r="40" spans="1:5" ht="24.75" customHeight="1">
      <c r="A40" s="119" t="s">
        <v>114</v>
      </c>
      <c r="B40" s="109">
        <v>321</v>
      </c>
      <c r="C40" s="113" t="s">
        <v>17</v>
      </c>
      <c r="D40" s="113" t="s">
        <v>17</v>
      </c>
      <c r="E40" s="105" t="s">
        <v>110</v>
      </c>
    </row>
    <row r="41" spans="1:5" ht="35.25" customHeight="1">
      <c r="A41" s="119" t="s">
        <v>115</v>
      </c>
      <c r="B41" s="109">
        <v>322</v>
      </c>
      <c r="C41" s="113" t="s">
        <v>17</v>
      </c>
      <c r="D41" s="113" t="s">
        <v>17</v>
      </c>
      <c r="E41" s="105" t="s">
        <v>110</v>
      </c>
    </row>
    <row r="42" spans="1:5" ht="35.25" customHeight="1">
      <c r="A42" s="119" t="s">
        <v>116</v>
      </c>
      <c r="B42" s="109">
        <v>323</v>
      </c>
      <c r="C42" s="113" t="s">
        <v>17</v>
      </c>
      <c r="D42" s="113" t="s">
        <v>17</v>
      </c>
      <c r="E42" s="105" t="s">
        <v>110</v>
      </c>
    </row>
    <row r="43" spans="1:5" ht="28.5" customHeight="1">
      <c r="A43" s="119" t="s">
        <v>117</v>
      </c>
      <c r="B43" s="109">
        <v>324</v>
      </c>
      <c r="C43" s="113" t="s">
        <v>17</v>
      </c>
      <c r="D43" s="113" t="s">
        <v>17</v>
      </c>
      <c r="E43" s="105" t="s">
        <v>110</v>
      </c>
    </row>
    <row r="44" spans="1:5" ht="36" customHeight="1">
      <c r="A44" s="119" t="s">
        <v>118</v>
      </c>
      <c r="B44" s="109">
        <v>325</v>
      </c>
      <c r="C44" s="113" t="s">
        <v>17</v>
      </c>
      <c r="D44" s="113" t="s">
        <v>17</v>
      </c>
      <c r="E44" s="105" t="s">
        <v>110</v>
      </c>
    </row>
    <row r="45" spans="1:5" ht="24" customHeight="1">
      <c r="A45" s="119" t="s">
        <v>119</v>
      </c>
      <c r="B45" s="109">
        <v>326</v>
      </c>
      <c r="C45" s="113" t="s">
        <v>17</v>
      </c>
      <c r="D45" s="113" t="s">
        <v>17</v>
      </c>
      <c r="E45" s="105" t="s">
        <v>110</v>
      </c>
    </row>
    <row r="46" spans="1:5" ht="24" customHeight="1">
      <c r="A46" s="119" t="s">
        <v>120</v>
      </c>
      <c r="B46" s="109">
        <v>327</v>
      </c>
      <c r="C46" s="113" t="s">
        <v>17</v>
      </c>
      <c r="D46" s="113" t="s">
        <v>17</v>
      </c>
      <c r="E46" s="105" t="s">
        <v>110</v>
      </c>
    </row>
    <row r="47" spans="1:5" ht="52.5" customHeight="1">
      <c r="A47" s="119" t="s">
        <v>123</v>
      </c>
      <c r="B47" s="109">
        <v>328</v>
      </c>
      <c r="C47" s="113" t="s">
        <v>17</v>
      </c>
      <c r="D47" s="113" t="s">
        <v>17</v>
      </c>
      <c r="E47" s="105" t="s">
        <v>110</v>
      </c>
    </row>
    <row r="48" spans="1:5" ht="36" customHeight="1">
      <c r="A48" s="119" t="s">
        <v>121</v>
      </c>
      <c r="B48" s="109">
        <v>329</v>
      </c>
      <c r="C48" s="113" t="s">
        <v>17</v>
      </c>
      <c r="D48" s="113" t="s">
        <v>17</v>
      </c>
      <c r="E48" s="105" t="s">
        <v>110</v>
      </c>
    </row>
    <row r="49" spans="1:5" ht="35.25" customHeight="1">
      <c r="A49" s="114" t="s">
        <v>23</v>
      </c>
      <c r="B49" s="103">
        <v>400</v>
      </c>
      <c r="C49" s="113" t="s">
        <v>368</v>
      </c>
      <c r="D49" s="104">
        <v>95.2</v>
      </c>
      <c r="E49" s="105" t="s">
        <v>110</v>
      </c>
    </row>
    <row r="50" spans="1:5" ht="31.5" customHeight="1">
      <c r="A50" s="115" t="s">
        <v>14</v>
      </c>
      <c r="B50" s="107"/>
      <c r="C50" s="106"/>
      <c r="D50" s="106"/>
      <c r="E50" s="106"/>
    </row>
    <row r="51" spans="1:5" ht="32.25" customHeight="1">
      <c r="A51" s="121" t="s">
        <v>114</v>
      </c>
      <c r="B51" s="109">
        <v>410</v>
      </c>
      <c r="C51" s="113" t="s">
        <v>388</v>
      </c>
      <c r="D51" s="104">
        <v>22.01</v>
      </c>
      <c r="E51" s="105" t="s">
        <v>110</v>
      </c>
    </row>
    <row r="52" spans="1:5" ht="31.5" customHeight="1">
      <c r="A52" s="120" t="s">
        <v>285</v>
      </c>
      <c r="B52" s="111"/>
      <c r="C52" s="113" t="s">
        <v>389</v>
      </c>
      <c r="D52" s="104">
        <v>14.94</v>
      </c>
      <c r="E52" s="105" t="s">
        <v>110</v>
      </c>
    </row>
    <row r="53" spans="1:5" ht="22.5" customHeight="1">
      <c r="A53" s="120" t="s">
        <v>376</v>
      </c>
      <c r="B53" s="111"/>
      <c r="C53" s="113" t="s">
        <v>377</v>
      </c>
      <c r="D53" s="104">
        <v>5.28</v>
      </c>
      <c r="E53" s="105" t="s">
        <v>110</v>
      </c>
    </row>
    <row r="54" spans="1:5" ht="26.25" customHeight="1">
      <c r="A54" s="120" t="s">
        <v>390</v>
      </c>
      <c r="B54" s="111"/>
      <c r="C54" s="278">
        <v>585.8</v>
      </c>
      <c r="D54" s="104">
        <v>1.8</v>
      </c>
      <c r="E54" s="105" t="s">
        <v>110</v>
      </c>
    </row>
    <row r="55" spans="1:5" ht="35.25" customHeight="1">
      <c r="A55" s="121" t="s">
        <v>115</v>
      </c>
      <c r="B55" s="109">
        <v>420</v>
      </c>
      <c r="C55" s="113" t="s">
        <v>17</v>
      </c>
      <c r="D55" s="113" t="s">
        <v>17</v>
      </c>
      <c r="E55" s="105" t="s">
        <v>110</v>
      </c>
    </row>
    <row r="56" spans="1:5" ht="32.25" customHeight="1">
      <c r="A56" s="121" t="s">
        <v>116</v>
      </c>
      <c r="B56" s="109">
        <v>430</v>
      </c>
      <c r="C56" s="113" t="s">
        <v>17</v>
      </c>
      <c r="D56" s="113" t="s">
        <v>17</v>
      </c>
      <c r="E56" s="105" t="s">
        <v>110</v>
      </c>
    </row>
    <row r="57" spans="1:5" ht="27" customHeight="1">
      <c r="A57" s="121" t="s">
        <v>117</v>
      </c>
      <c r="B57" s="109">
        <v>440</v>
      </c>
      <c r="C57" s="113" t="s">
        <v>391</v>
      </c>
      <c r="D57" s="104">
        <v>66.32</v>
      </c>
      <c r="E57" s="105" t="s">
        <v>110</v>
      </c>
    </row>
    <row r="58" spans="1:5" ht="29.25" customHeight="1">
      <c r="A58" s="120" t="s">
        <v>306</v>
      </c>
      <c r="B58" s="111"/>
      <c r="C58" s="113" t="s">
        <v>373</v>
      </c>
      <c r="D58" s="104">
        <v>13.81</v>
      </c>
      <c r="E58" s="105" t="s">
        <v>110</v>
      </c>
    </row>
    <row r="59" spans="1:5" ht="33.75" customHeight="1">
      <c r="A59" s="120" t="s">
        <v>305</v>
      </c>
      <c r="B59" s="111"/>
      <c r="C59" s="113" t="s">
        <v>374</v>
      </c>
      <c r="D59" s="104">
        <v>14.25</v>
      </c>
      <c r="E59" s="105" t="s">
        <v>110</v>
      </c>
    </row>
    <row r="60" spans="1:5" ht="38.25" customHeight="1">
      <c r="A60" s="120" t="s">
        <v>312</v>
      </c>
      <c r="B60" s="111"/>
      <c r="C60" s="113" t="s">
        <v>392</v>
      </c>
      <c r="D60" s="104">
        <v>6.03</v>
      </c>
      <c r="E60" s="105" t="s">
        <v>110</v>
      </c>
    </row>
    <row r="61" spans="1:5" ht="38.25" customHeight="1">
      <c r="A61" s="120" t="s">
        <v>280</v>
      </c>
      <c r="B61" s="111"/>
      <c r="C61" s="113" t="s">
        <v>393</v>
      </c>
      <c r="D61" s="104">
        <v>13.88</v>
      </c>
      <c r="E61" s="105" t="s">
        <v>110</v>
      </c>
    </row>
    <row r="62" spans="1:5" ht="34.5" customHeight="1">
      <c r="A62" s="120" t="s">
        <v>313</v>
      </c>
      <c r="B62" s="111"/>
      <c r="C62" s="113" t="s">
        <v>394</v>
      </c>
      <c r="D62" s="104">
        <v>13.57</v>
      </c>
      <c r="E62" s="105" t="s">
        <v>110</v>
      </c>
    </row>
    <row r="63" spans="1:5" ht="31.5" customHeight="1">
      <c r="A63" s="120" t="s">
        <v>314</v>
      </c>
      <c r="B63" s="111"/>
      <c r="C63" s="113" t="s">
        <v>395</v>
      </c>
      <c r="D63" s="104">
        <v>4.78</v>
      </c>
      <c r="E63" s="105" t="s">
        <v>110</v>
      </c>
    </row>
    <row r="64" spans="1:5" ht="39" customHeight="1">
      <c r="A64" s="121" t="s">
        <v>118</v>
      </c>
      <c r="B64" s="109">
        <v>450</v>
      </c>
      <c r="C64" s="113" t="s">
        <v>369</v>
      </c>
      <c r="D64" s="104">
        <v>6.87</v>
      </c>
      <c r="E64" s="105" t="s">
        <v>110</v>
      </c>
    </row>
    <row r="65" spans="1:5" ht="36" customHeight="1">
      <c r="A65" s="120" t="s">
        <v>396</v>
      </c>
      <c r="B65" s="111"/>
      <c r="C65" s="104">
        <v>642.24</v>
      </c>
      <c r="D65" s="104">
        <v>1.98</v>
      </c>
      <c r="E65" s="105" t="s">
        <v>110</v>
      </c>
    </row>
    <row r="66" spans="1:5" ht="36.75" customHeight="1">
      <c r="A66" s="120" t="s">
        <v>397</v>
      </c>
      <c r="B66" s="111"/>
      <c r="C66" s="104">
        <v>641.35</v>
      </c>
      <c r="D66" s="104">
        <v>1.97</v>
      </c>
      <c r="E66" s="105" t="s">
        <v>110</v>
      </c>
    </row>
    <row r="67" spans="1:5" ht="25.5" customHeight="1">
      <c r="A67" s="120" t="s">
        <v>398</v>
      </c>
      <c r="B67" s="111"/>
      <c r="C67" s="104">
        <v>950.79</v>
      </c>
      <c r="D67" s="104">
        <v>2.93</v>
      </c>
      <c r="E67" s="105" t="s">
        <v>110</v>
      </c>
    </row>
    <row r="68" spans="1:5" ht="33" customHeight="1">
      <c r="A68" s="121" t="s">
        <v>119</v>
      </c>
      <c r="B68" s="109">
        <v>460</v>
      </c>
      <c r="C68" s="113" t="s">
        <v>17</v>
      </c>
      <c r="D68" s="113" t="s">
        <v>17</v>
      </c>
      <c r="E68" s="105" t="s">
        <v>110</v>
      </c>
    </row>
    <row r="69" spans="1:5" ht="30" customHeight="1">
      <c r="A69" s="121" t="s">
        <v>120</v>
      </c>
      <c r="B69" s="109">
        <v>470</v>
      </c>
      <c r="C69" s="113" t="s">
        <v>17</v>
      </c>
      <c r="D69" s="113" t="s">
        <v>17</v>
      </c>
      <c r="E69" s="105" t="s">
        <v>110</v>
      </c>
    </row>
    <row r="70" spans="1:5" ht="29.25" customHeight="1">
      <c r="A70" s="121" t="s">
        <v>123</v>
      </c>
      <c r="B70" s="109">
        <v>480</v>
      </c>
      <c r="C70" s="113" t="s">
        <v>17</v>
      </c>
      <c r="D70" s="113" t="s">
        <v>17</v>
      </c>
      <c r="E70" s="105" t="s">
        <v>110</v>
      </c>
    </row>
    <row r="71" spans="1:5" ht="29.25" customHeight="1">
      <c r="A71" s="121" t="s">
        <v>121</v>
      </c>
      <c r="B71" s="109">
        <v>490</v>
      </c>
      <c r="C71" s="113" t="s">
        <v>17</v>
      </c>
      <c r="D71" s="113" t="s">
        <v>17</v>
      </c>
      <c r="E71" s="105" t="s">
        <v>110</v>
      </c>
    </row>
    <row r="72" spans="1:5" ht="34.5" customHeight="1">
      <c r="A72" s="121" t="s">
        <v>73</v>
      </c>
      <c r="B72" s="109">
        <v>491</v>
      </c>
      <c r="C72" s="113" t="s">
        <v>17</v>
      </c>
      <c r="D72" s="113" t="s">
        <v>17</v>
      </c>
      <c r="E72" s="105" t="s">
        <v>110</v>
      </c>
    </row>
    <row r="73" spans="1:5" ht="28.5" customHeight="1">
      <c r="A73" s="114" t="s">
        <v>124</v>
      </c>
      <c r="B73" s="103">
        <v>500</v>
      </c>
      <c r="C73" s="113" t="s">
        <v>17</v>
      </c>
      <c r="D73" s="113" t="s">
        <v>17</v>
      </c>
      <c r="E73" s="105" t="s">
        <v>110</v>
      </c>
    </row>
    <row r="74" spans="1:5" ht="24" customHeight="1">
      <c r="A74" s="115" t="s">
        <v>14</v>
      </c>
      <c r="B74" s="107"/>
      <c r="C74" s="106"/>
      <c r="D74" s="106"/>
      <c r="E74" s="106"/>
    </row>
    <row r="75" spans="1:5" ht="40.5" customHeight="1">
      <c r="A75" s="116" t="s">
        <v>125</v>
      </c>
      <c r="B75" s="103">
        <v>510</v>
      </c>
      <c r="C75" s="113" t="s">
        <v>17</v>
      </c>
      <c r="D75" s="113" t="s">
        <v>17</v>
      </c>
      <c r="E75" s="105" t="s">
        <v>110</v>
      </c>
    </row>
    <row r="76" spans="1:5" ht="24" customHeight="1">
      <c r="A76" s="121" t="s">
        <v>126</v>
      </c>
      <c r="B76" s="109">
        <v>520</v>
      </c>
      <c r="C76" s="113" t="s">
        <v>17</v>
      </c>
      <c r="D76" s="113" t="s">
        <v>17</v>
      </c>
      <c r="E76" s="105" t="s">
        <v>110</v>
      </c>
    </row>
    <row r="77" spans="1:5" ht="18.75" customHeight="1">
      <c r="A77" s="121" t="s">
        <v>127</v>
      </c>
      <c r="B77" s="109">
        <v>530</v>
      </c>
      <c r="C77" s="113" t="s">
        <v>17</v>
      </c>
      <c r="D77" s="113" t="s">
        <v>17</v>
      </c>
      <c r="E77" s="105" t="s">
        <v>110</v>
      </c>
    </row>
    <row r="78" spans="1:5" ht="25.5" customHeight="1">
      <c r="A78" s="121" t="s">
        <v>128</v>
      </c>
      <c r="B78" s="109">
        <v>540</v>
      </c>
      <c r="C78" s="113" t="s">
        <v>17</v>
      </c>
      <c r="D78" s="113" t="s">
        <v>17</v>
      </c>
      <c r="E78" s="105" t="s">
        <v>110</v>
      </c>
    </row>
    <row r="79" spans="1:5" ht="28.5" customHeight="1">
      <c r="A79" s="114" t="s">
        <v>26</v>
      </c>
      <c r="B79" s="103">
        <v>1200</v>
      </c>
      <c r="C79" s="113" t="s">
        <v>380</v>
      </c>
      <c r="D79" s="104">
        <v>4.38</v>
      </c>
      <c r="E79" s="105" t="s">
        <v>110</v>
      </c>
    </row>
    <row r="80" spans="1:5" ht="21" customHeight="1">
      <c r="A80" s="115" t="s">
        <v>14</v>
      </c>
      <c r="B80" s="107"/>
      <c r="C80" s="106"/>
      <c r="D80" s="106"/>
      <c r="E80" s="106"/>
    </row>
    <row r="81" spans="1:5" ht="43.5" customHeight="1">
      <c r="A81" s="121" t="s">
        <v>27</v>
      </c>
      <c r="B81" s="109">
        <v>1210</v>
      </c>
      <c r="C81" s="104">
        <v>521.57</v>
      </c>
      <c r="D81" s="104">
        <v>1.6</v>
      </c>
      <c r="E81" s="105" t="s">
        <v>110</v>
      </c>
    </row>
    <row r="82" spans="1:5" ht="48" customHeight="1">
      <c r="A82" s="121" t="s">
        <v>28</v>
      </c>
      <c r="B82" s="109">
        <v>1220</v>
      </c>
      <c r="C82" s="113" t="s">
        <v>17</v>
      </c>
      <c r="D82" s="113" t="s">
        <v>17</v>
      </c>
      <c r="E82" s="105" t="s">
        <v>110</v>
      </c>
    </row>
    <row r="83" spans="1:5" ht="49.5" customHeight="1">
      <c r="A83" s="121" t="s">
        <v>29</v>
      </c>
      <c r="B83" s="109">
        <v>1230</v>
      </c>
      <c r="C83" s="278">
        <v>902.9</v>
      </c>
      <c r="D83" s="104">
        <v>2.78</v>
      </c>
      <c r="E83" s="105" t="s">
        <v>110</v>
      </c>
    </row>
    <row r="84" spans="1:5" ht="17.25" customHeight="1">
      <c r="A84" s="121" t="s">
        <v>30</v>
      </c>
      <c r="B84" s="109">
        <v>1240</v>
      </c>
      <c r="C84" s="112" t="s">
        <v>17</v>
      </c>
      <c r="D84" s="112" t="s">
        <v>17</v>
      </c>
      <c r="E84" s="168" t="s">
        <v>110</v>
      </c>
    </row>
    <row r="85" spans="1:5" ht="22.5">
      <c r="A85" s="122" t="s">
        <v>129</v>
      </c>
      <c r="B85" s="123">
        <v>1300</v>
      </c>
      <c r="C85" s="158" t="s">
        <v>399</v>
      </c>
      <c r="D85" s="124">
        <v>100</v>
      </c>
      <c r="E85" s="133" t="s">
        <v>110</v>
      </c>
    </row>
    <row r="86" spans="1:4" ht="12">
      <c r="A86" s="72"/>
      <c r="B86" s="73"/>
      <c r="C86" s="130"/>
      <c r="D86" s="72"/>
    </row>
    <row r="87" spans="1:4" ht="12">
      <c r="A87" s="70"/>
      <c r="B87" s="71"/>
      <c r="C87" s="130"/>
      <c r="D87" s="72"/>
    </row>
    <row r="88" spans="1:4" ht="12">
      <c r="A88" s="70" t="s">
        <v>52</v>
      </c>
      <c r="B88" s="71" t="s">
        <v>268</v>
      </c>
      <c r="C88" s="72"/>
      <c r="D88" s="72"/>
    </row>
    <row r="89" spans="1:4" ht="12">
      <c r="A89" s="72"/>
      <c r="B89" s="73"/>
      <c r="C89" s="72"/>
      <c r="D89" s="72"/>
    </row>
    <row r="90" spans="1:4" ht="12">
      <c r="A90" s="72"/>
      <c r="B90" s="73"/>
      <c r="C90" s="72"/>
      <c r="D90" s="72"/>
    </row>
    <row r="91" spans="1:4" ht="12">
      <c r="A91" s="72"/>
      <c r="B91" s="73"/>
      <c r="C91" s="72"/>
      <c r="D91" s="72"/>
    </row>
    <row r="92" spans="1:4" ht="12">
      <c r="A92" s="70" t="s">
        <v>207</v>
      </c>
      <c r="B92" s="71" t="s">
        <v>234</v>
      </c>
      <c r="C92" s="72"/>
      <c r="D92" s="72"/>
    </row>
    <row r="93" spans="1:4" ht="12">
      <c r="A93" s="72"/>
      <c r="B93" s="73"/>
      <c r="C93" s="72"/>
      <c r="D93" s="72"/>
    </row>
    <row r="94" spans="1:4" ht="12">
      <c r="A94" s="72"/>
      <c r="B94" s="73"/>
      <c r="C94" s="72"/>
      <c r="D94" s="72"/>
    </row>
    <row r="95" spans="1:4" ht="12">
      <c r="A95" s="72"/>
      <c r="B95" s="73"/>
      <c r="C95" s="72"/>
      <c r="D95" s="72"/>
    </row>
    <row r="96" spans="1:4" ht="12">
      <c r="A96" s="70" t="s">
        <v>242</v>
      </c>
      <c r="B96" s="71" t="s">
        <v>243</v>
      </c>
      <c r="C96" s="72"/>
      <c r="D96" s="72"/>
    </row>
    <row r="97" spans="1:4" ht="12">
      <c r="A97" s="72"/>
      <c r="B97" s="73"/>
      <c r="C97" s="72"/>
      <c r="D97" s="72"/>
    </row>
    <row r="98" spans="1:4" ht="12">
      <c r="A98" s="72"/>
      <c r="B98" s="73"/>
      <c r="C98" s="72"/>
      <c r="D98" s="72"/>
    </row>
    <row r="99" spans="1:4" ht="12">
      <c r="A99" s="72"/>
      <c r="B99" s="73"/>
      <c r="C99" s="72"/>
      <c r="D99" s="72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1">
      <selection activeCell="F10" sqref="F10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34"/>
      <c r="B1" s="35"/>
      <c r="C1" s="35"/>
      <c r="D1" s="34"/>
    </row>
    <row r="2" spans="1:4" ht="12.75" customHeight="1">
      <c r="A2" s="34"/>
      <c r="B2" s="36" t="s">
        <v>130</v>
      </c>
      <c r="C2" s="37"/>
      <c r="D2" s="37"/>
    </row>
    <row r="3" spans="1:4" ht="15" customHeight="1">
      <c r="A3" s="34"/>
      <c r="B3" s="38" t="s">
        <v>131</v>
      </c>
      <c r="C3" s="39"/>
      <c r="D3" s="40"/>
    </row>
    <row r="4" spans="1:4" ht="15.75" customHeight="1">
      <c r="A4" s="34"/>
      <c r="B4" s="177" t="s">
        <v>338</v>
      </c>
      <c r="C4" s="177"/>
      <c r="D4" s="177"/>
    </row>
    <row r="5" spans="1:4" ht="14.25" customHeight="1">
      <c r="A5" s="34"/>
      <c r="B5" s="42" t="s">
        <v>272</v>
      </c>
      <c r="C5" s="43"/>
      <c r="D5" s="42"/>
    </row>
    <row r="6" spans="1:5" ht="12" customHeight="1">
      <c r="A6" s="34"/>
      <c r="B6" s="44" t="s">
        <v>7</v>
      </c>
      <c r="C6" s="45"/>
      <c r="D6" s="45"/>
      <c r="E6" s="24"/>
    </row>
    <row r="7" spans="1:5" s="13" customFormat="1" ht="11.25" customHeight="1">
      <c r="A7" s="46"/>
      <c r="B7" s="174" t="s">
        <v>210</v>
      </c>
      <c r="C7" s="175"/>
      <c r="D7" s="175"/>
      <c r="E7" s="23"/>
    </row>
    <row r="8" spans="1:5" s="13" customFormat="1" ht="10.5" customHeight="1">
      <c r="A8" s="46"/>
      <c r="B8" s="174" t="s">
        <v>206</v>
      </c>
      <c r="C8" s="175"/>
      <c r="D8" s="175"/>
      <c r="E8" s="23"/>
    </row>
    <row r="9" spans="1:4" ht="11.25">
      <c r="A9" s="34"/>
      <c r="B9" s="34"/>
      <c r="C9" s="47"/>
      <c r="D9" s="48" t="s">
        <v>132</v>
      </c>
    </row>
    <row r="10" spans="1:4" ht="27" customHeight="1">
      <c r="A10" s="176"/>
      <c r="B10" s="49" t="s">
        <v>133</v>
      </c>
      <c r="C10" s="50" t="s">
        <v>134</v>
      </c>
      <c r="D10" s="50" t="s">
        <v>135</v>
      </c>
    </row>
    <row r="11" spans="1:4" ht="15" customHeight="1">
      <c r="A11" s="176"/>
      <c r="B11" s="51" t="s">
        <v>211</v>
      </c>
      <c r="C11" s="52" t="s">
        <v>212</v>
      </c>
      <c r="D11" s="52" t="s">
        <v>213</v>
      </c>
    </row>
    <row r="12" spans="1:4" ht="19.5" customHeight="1">
      <c r="A12" s="34"/>
      <c r="B12" s="92" t="s">
        <v>136</v>
      </c>
      <c r="C12" s="93" t="s">
        <v>214</v>
      </c>
      <c r="D12" s="100" t="s">
        <v>286</v>
      </c>
    </row>
    <row r="13" spans="1:4" ht="25.5" customHeight="1">
      <c r="A13" s="34"/>
      <c r="B13" s="94" t="s">
        <v>137</v>
      </c>
      <c r="C13" s="95" t="s">
        <v>215</v>
      </c>
      <c r="D13" s="100" t="s">
        <v>334</v>
      </c>
    </row>
    <row r="14" spans="1:4" ht="31.5" customHeight="1">
      <c r="A14" s="34"/>
      <c r="B14" s="94" t="s">
        <v>138</v>
      </c>
      <c r="C14" s="95" t="s">
        <v>216</v>
      </c>
      <c r="D14" s="100" t="s">
        <v>335</v>
      </c>
    </row>
    <row r="15" spans="1:4" ht="24.75" customHeight="1">
      <c r="A15" s="34"/>
      <c r="B15" s="94" t="s">
        <v>139</v>
      </c>
      <c r="C15" s="95" t="s">
        <v>217</v>
      </c>
      <c r="D15" s="100" t="s">
        <v>17</v>
      </c>
    </row>
    <row r="16" spans="1:4" ht="25.5" customHeight="1">
      <c r="A16" s="34"/>
      <c r="B16" s="94" t="s">
        <v>140</v>
      </c>
      <c r="C16" s="95" t="s">
        <v>218</v>
      </c>
      <c r="D16" s="100" t="s">
        <v>17</v>
      </c>
    </row>
    <row r="17" spans="1:6" ht="24" customHeight="1">
      <c r="A17" s="34"/>
      <c r="B17" s="94" t="s">
        <v>141</v>
      </c>
      <c r="C17" s="95" t="s">
        <v>219</v>
      </c>
      <c r="D17" s="100" t="s">
        <v>17</v>
      </c>
      <c r="F17" s="63"/>
    </row>
    <row r="18" spans="1:5" ht="41.25" customHeight="1">
      <c r="A18" s="34"/>
      <c r="B18" s="94" t="s">
        <v>142</v>
      </c>
      <c r="C18" s="95" t="s">
        <v>220</v>
      </c>
      <c r="D18" s="100" t="s">
        <v>336</v>
      </c>
      <c r="E18" s="63"/>
    </row>
    <row r="19" spans="1:5" ht="28.5" customHeight="1">
      <c r="A19" s="34"/>
      <c r="B19" s="96" t="s">
        <v>143</v>
      </c>
      <c r="C19" s="95" t="s">
        <v>221</v>
      </c>
      <c r="D19" s="101" t="s">
        <v>337</v>
      </c>
      <c r="E19" s="63"/>
    </row>
    <row r="20" ht="11.25">
      <c r="D20" s="90"/>
    </row>
    <row r="21" ht="11.25">
      <c r="D21" s="63"/>
    </row>
    <row r="22" spans="2:3" s="72" customFormat="1" ht="12">
      <c r="B22" s="70"/>
      <c r="C22" s="73"/>
    </row>
    <row r="23" spans="2:3" s="72" customFormat="1" ht="12">
      <c r="B23" s="70" t="s">
        <v>52</v>
      </c>
      <c r="C23" s="71" t="s">
        <v>266</v>
      </c>
    </row>
    <row r="24" s="72" customFormat="1" ht="12">
      <c r="C24" s="73"/>
    </row>
    <row r="25" s="72" customFormat="1" ht="12">
      <c r="C25" s="73"/>
    </row>
    <row r="26" s="72" customFormat="1" ht="8.25" customHeight="1">
      <c r="C26" s="73"/>
    </row>
    <row r="27" spans="2:3" s="72" customFormat="1" ht="12">
      <c r="B27" s="70" t="s">
        <v>207</v>
      </c>
      <c r="C27" s="71" t="s">
        <v>267</v>
      </c>
    </row>
    <row r="28" s="72" customFormat="1" ht="12">
      <c r="C28" s="73"/>
    </row>
    <row r="29" s="72" customFormat="1" ht="12">
      <c r="C29" s="73"/>
    </row>
    <row r="30" s="72" customFormat="1" ht="12">
      <c r="C30" s="73"/>
    </row>
    <row r="31" spans="2:3" s="72" customFormat="1" ht="12">
      <c r="B31" s="70" t="s">
        <v>242</v>
      </c>
      <c r="C31" s="71" t="s">
        <v>243</v>
      </c>
    </row>
    <row r="32" s="72" customFormat="1" ht="12">
      <c r="C32" s="73"/>
    </row>
    <row r="33" s="72" customFormat="1" ht="12">
      <c r="C33" s="73"/>
    </row>
    <row r="34" s="72" customFormat="1" ht="12">
      <c r="C34" s="73"/>
    </row>
    <row r="35" s="72" customFormat="1" ht="12">
      <c r="C35" s="73"/>
    </row>
    <row r="36" s="72" customFormat="1" ht="12">
      <c r="C36" s="73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zoomScalePageLayoutView="0" workbookViewId="0" topLeftCell="A3">
      <selection activeCell="D53" sqref="D53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53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54</v>
      </c>
      <c r="C8" s="9"/>
      <c r="D8" s="9"/>
      <c r="E8" s="9"/>
    </row>
    <row r="9" spans="2:5" s="4" customFormat="1" ht="12" customHeight="1">
      <c r="B9" s="8" t="s">
        <v>339</v>
      </c>
      <c r="C9" s="9"/>
      <c r="D9" s="9"/>
      <c r="E9" s="9"/>
    </row>
    <row r="10" spans="2:5" ht="12" customHeight="1">
      <c r="B10" s="10" t="s">
        <v>272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172" t="s">
        <v>210</v>
      </c>
      <c r="C12" s="173"/>
      <c r="D12" s="179"/>
      <c r="E12" s="179"/>
    </row>
    <row r="13" spans="2:5" s="13" customFormat="1" ht="15" customHeight="1">
      <c r="B13" s="173" t="s">
        <v>206</v>
      </c>
      <c r="C13" s="173"/>
      <c r="D13" s="173"/>
      <c r="E13" s="173"/>
    </row>
    <row r="14" ht="11.25">
      <c r="E14" s="15" t="s">
        <v>8</v>
      </c>
    </row>
    <row r="15" spans="2:5" ht="21.75" customHeight="1">
      <c r="B15" s="16" t="s">
        <v>55</v>
      </c>
      <c r="C15" s="16" t="s">
        <v>10</v>
      </c>
      <c r="D15" s="16" t="s">
        <v>56</v>
      </c>
      <c r="E15" s="16" t="s">
        <v>57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65" t="s">
        <v>58</v>
      </c>
      <c r="C17" s="66" t="s">
        <v>214</v>
      </c>
      <c r="D17" s="169">
        <f>67773570.5/1000</f>
        <v>67773.5705</v>
      </c>
      <c r="E17" s="169">
        <f>50211675.97/1000</f>
        <v>50211.67597</v>
      </c>
    </row>
    <row r="18" spans="2:5" ht="18" customHeight="1">
      <c r="B18" s="65" t="s">
        <v>59</v>
      </c>
      <c r="C18" s="66" t="s">
        <v>215</v>
      </c>
      <c r="D18" s="169">
        <f>(68206048.86+41239.89)/1000</f>
        <v>68247.28875</v>
      </c>
      <c r="E18" s="169">
        <f>50133349.07/1000+33516.28/1000-14770.4/1000</f>
        <v>50152.094950000006</v>
      </c>
    </row>
    <row r="19" spans="2:5" ht="20.25" customHeight="1">
      <c r="B19" s="65" t="s">
        <v>60</v>
      </c>
      <c r="C19" s="66" t="s">
        <v>216</v>
      </c>
      <c r="D19" s="169">
        <f>D17-D18</f>
        <v>-473.71825000000536</v>
      </c>
      <c r="E19" s="169">
        <f>E17-E18</f>
        <v>59.58101999999053</v>
      </c>
    </row>
    <row r="20" spans="2:5" ht="35.25" customHeight="1">
      <c r="B20" s="65" t="s">
        <v>61</v>
      </c>
      <c r="C20" s="66" t="s">
        <v>217</v>
      </c>
      <c r="D20" s="169">
        <v>0</v>
      </c>
      <c r="E20" s="169">
        <v>0</v>
      </c>
    </row>
    <row r="21" spans="2:5" ht="31.5" customHeight="1">
      <c r="B21" s="65" t="s">
        <v>62</v>
      </c>
      <c r="C21" s="66" t="s">
        <v>218</v>
      </c>
      <c r="D21" s="169">
        <v>0</v>
      </c>
      <c r="E21" s="169">
        <v>0</v>
      </c>
    </row>
    <row r="22" spans="2:5" ht="30.75" customHeight="1">
      <c r="B22" s="65" t="s">
        <v>251</v>
      </c>
      <c r="C22" s="66" t="s">
        <v>219</v>
      </c>
      <c r="D22" s="169">
        <v>0</v>
      </c>
      <c r="E22" s="169">
        <v>0</v>
      </c>
    </row>
    <row r="23" spans="2:5" ht="14.25" customHeight="1">
      <c r="B23" s="65" t="s">
        <v>63</v>
      </c>
      <c r="C23" s="66" t="s">
        <v>220</v>
      </c>
      <c r="D23" s="169">
        <v>0</v>
      </c>
      <c r="E23" s="169">
        <v>0</v>
      </c>
    </row>
    <row r="24" spans="2:5" ht="20.25" customHeight="1">
      <c r="B24" s="65" t="s">
        <v>64</v>
      </c>
      <c r="C24" s="66" t="s">
        <v>221</v>
      </c>
      <c r="D24" s="169">
        <v>0</v>
      </c>
      <c r="E24" s="169">
        <v>0</v>
      </c>
    </row>
    <row r="25" spans="2:5" ht="15.75" customHeight="1">
      <c r="B25" s="65" t="s">
        <v>252</v>
      </c>
      <c r="C25" s="66" t="s">
        <v>231</v>
      </c>
      <c r="D25" s="169">
        <v>0</v>
      </c>
      <c r="E25" s="169">
        <v>0</v>
      </c>
    </row>
    <row r="26" spans="2:5" ht="15" customHeight="1">
      <c r="B26" s="65" t="s">
        <v>65</v>
      </c>
      <c r="C26" s="66" t="s">
        <v>223</v>
      </c>
      <c r="D26" s="169">
        <f>((902901.48-72298.87)-(922287.05-222275.06)+4148781.94)/1000</f>
        <v>4279.37256</v>
      </c>
      <c r="E26" s="169">
        <f>((922287.05-222275.06)-(0)+2462240.77)/1000</f>
        <v>3162.25276</v>
      </c>
    </row>
    <row r="27" spans="2:5" ht="15" customHeight="1">
      <c r="B27" s="65" t="s">
        <v>66</v>
      </c>
      <c r="C27" s="66" t="s">
        <v>224</v>
      </c>
      <c r="D27" s="169">
        <v>0</v>
      </c>
      <c r="E27" s="169">
        <v>0</v>
      </c>
    </row>
    <row r="28" spans="2:5" ht="15.75" customHeight="1">
      <c r="B28" s="65" t="s">
        <v>67</v>
      </c>
      <c r="C28" s="66" t="s">
        <v>225</v>
      </c>
      <c r="D28" s="169">
        <v>0</v>
      </c>
      <c r="E28" s="169">
        <v>0</v>
      </c>
    </row>
    <row r="29" spans="2:5" ht="21.75" customHeight="1">
      <c r="B29" s="65" t="s">
        <v>68</v>
      </c>
      <c r="C29" s="66" t="s">
        <v>232</v>
      </c>
      <c r="D29" s="169">
        <v>0</v>
      </c>
      <c r="E29" s="169">
        <v>0</v>
      </c>
    </row>
    <row r="30" spans="2:5" ht="30" customHeight="1">
      <c r="B30" s="65" t="s">
        <v>264</v>
      </c>
      <c r="C30" s="66" t="s">
        <v>233</v>
      </c>
      <c r="D30" s="169">
        <f>D33</f>
        <v>0</v>
      </c>
      <c r="E30" s="169">
        <v>0</v>
      </c>
    </row>
    <row r="31" spans="2:5" ht="12.75">
      <c r="B31" s="65" t="s">
        <v>69</v>
      </c>
      <c r="C31" s="66"/>
      <c r="D31" s="169"/>
      <c r="E31" s="169"/>
    </row>
    <row r="32" spans="2:5" ht="15.75" customHeight="1">
      <c r="B32" s="65" t="s">
        <v>70</v>
      </c>
      <c r="C32" s="66" t="s">
        <v>253</v>
      </c>
      <c r="D32" s="169">
        <v>0</v>
      </c>
      <c r="E32" s="169">
        <v>0</v>
      </c>
    </row>
    <row r="33" spans="2:5" ht="15.75" customHeight="1">
      <c r="B33" s="65" t="s">
        <v>71</v>
      </c>
      <c r="C33" s="66" t="s">
        <v>254</v>
      </c>
      <c r="D33" s="169">
        <v>0</v>
      </c>
      <c r="E33" s="169">
        <v>0</v>
      </c>
    </row>
    <row r="34" spans="2:5" ht="15" customHeight="1">
      <c r="B34" s="65" t="s">
        <v>72</v>
      </c>
      <c r="C34" s="66" t="s">
        <v>255</v>
      </c>
      <c r="D34" s="169">
        <v>0</v>
      </c>
      <c r="E34" s="169">
        <v>0</v>
      </c>
    </row>
    <row r="35" spans="2:5" ht="33" customHeight="1">
      <c r="B35" s="65" t="s">
        <v>265</v>
      </c>
      <c r="C35" s="66" t="s">
        <v>235</v>
      </c>
      <c r="D35" s="169">
        <f>SUM(D37:D40)</f>
        <v>-323.53405</v>
      </c>
      <c r="E35" s="169">
        <f>SUM(E37:E40)</f>
        <v>218.91633</v>
      </c>
    </row>
    <row r="36" spans="2:5" ht="12.75">
      <c r="B36" s="65" t="s">
        <v>69</v>
      </c>
      <c r="C36" s="66"/>
      <c r="D36" s="169"/>
      <c r="E36" s="169"/>
    </row>
    <row r="37" spans="2:5" ht="14.25" customHeight="1">
      <c r="B37" s="65" t="s">
        <v>70</v>
      </c>
      <c r="C37" s="66" t="s">
        <v>256</v>
      </c>
      <c r="D37" s="169">
        <f>-6110.07/1000</f>
        <v>-6.1100699999999994</v>
      </c>
      <c r="E37" s="169">
        <v>0</v>
      </c>
    </row>
    <row r="38" spans="2:5" ht="17.25" customHeight="1">
      <c r="B38" s="65" t="s">
        <v>71</v>
      </c>
      <c r="C38" s="66" t="s">
        <v>257</v>
      </c>
      <c r="D38" s="169">
        <f>-317423.98/1000</f>
        <v>-317.42398</v>
      </c>
      <c r="E38" s="169">
        <f>218916.33/1000</f>
        <v>218.91633</v>
      </c>
    </row>
    <row r="39" spans="2:5" ht="15" customHeight="1">
      <c r="B39" s="65" t="s">
        <v>73</v>
      </c>
      <c r="C39" s="66" t="s">
        <v>258</v>
      </c>
      <c r="D39" s="169">
        <v>0</v>
      </c>
      <c r="E39" s="169">
        <v>0</v>
      </c>
    </row>
    <row r="40" spans="2:5" ht="14.25" customHeight="1">
      <c r="B40" s="65" t="s">
        <v>74</v>
      </c>
      <c r="C40" s="66" t="s">
        <v>259</v>
      </c>
      <c r="D40" s="169">
        <v>0</v>
      </c>
      <c r="E40" s="169">
        <v>0</v>
      </c>
    </row>
    <row r="41" spans="2:5" ht="27" customHeight="1">
      <c r="B41" s="65" t="s">
        <v>260</v>
      </c>
      <c r="C41" s="66" t="s">
        <v>236</v>
      </c>
      <c r="D41" s="169">
        <v>0</v>
      </c>
      <c r="E41" s="169">
        <v>0</v>
      </c>
    </row>
    <row r="42" spans="2:5" ht="41.25" customHeight="1">
      <c r="B42" s="65" t="s">
        <v>261</v>
      </c>
      <c r="C42" s="66" t="s">
        <v>237</v>
      </c>
      <c r="D42" s="169">
        <f>D43+(7006.5)/1000+2037.75/1000</f>
        <v>1322.5548</v>
      </c>
      <c r="E42" s="169">
        <f>E43+(500+13098)/1000</f>
        <v>1229.23571</v>
      </c>
    </row>
    <row r="43" spans="2:5" ht="17.25" customHeight="1">
      <c r="B43" s="65" t="s">
        <v>75</v>
      </c>
      <c r="C43" s="66" t="s">
        <v>238</v>
      </c>
      <c r="D43" s="169">
        <f>1313510.55/1000</f>
        <v>1313.51055</v>
      </c>
      <c r="E43" s="169">
        <f>1215637.71/1000</f>
        <v>1215.63771</v>
      </c>
    </row>
    <row r="44" spans="2:5" ht="18" customHeight="1">
      <c r="B44" s="65" t="s">
        <v>76</v>
      </c>
      <c r="C44" s="66" t="s">
        <v>239</v>
      </c>
      <c r="D44" s="169">
        <f>(329298.27+0.02)/1000-(5651.23+811.62)/1000</f>
        <v>322.83544000000006</v>
      </c>
      <c r="E44" s="169">
        <f>1718058.83/1000+16248.63/1000</f>
        <v>1734.3074600000002</v>
      </c>
    </row>
    <row r="45" spans="2:5" ht="16.5" customHeight="1">
      <c r="B45" s="65" t="s">
        <v>77</v>
      </c>
      <c r="C45" s="66" t="s">
        <v>240</v>
      </c>
      <c r="D45" s="169">
        <v>0</v>
      </c>
      <c r="E45" s="169">
        <f>14194.88/1000</f>
        <v>14.19488</v>
      </c>
    </row>
    <row r="46" spans="2:5" ht="35.25" customHeight="1">
      <c r="B46" s="65" t="s">
        <v>78</v>
      </c>
      <c r="C46" s="66" t="s">
        <v>226</v>
      </c>
      <c r="D46" s="169">
        <f>40732066.48/1000</f>
        <v>40732.066479999994</v>
      </c>
      <c r="E46" s="169">
        <f>60821149.94/1000</f>
        <v>60821.149939999996</v>
      </c>
    </row>
    <row r="47" spans="2:5" ht="44.25" customHeight="1">
      <c r="B47" s="65" t="s">
        <v>262</v>
      </c>
      <c r="C47" s="66" t="s">
        <v>227</v>
      </c>
      <c r="D47" s="169">
        <f>39515030.91/1000</f>
        <v>39515.030909999994</v>
      </c>
      <c r="E47" s="169">
        <f>47779522.11/1000</f>
        <v>47779.52211</v>
      </c>
    </row>
    <row r="48" spans="2:5" ht="71.25" customHeight="1">
      <c r="B48" s="65" t="s">
        <v>79</v>
      </c>
      <c r="C48" s="66" t="s">
        <v>228</v>
      </c>
      <c r="D48" s="169">
        <f>D19+D22+D25+D26+D27+D28+D29+D30+D35+D41+D44+D46-D42-D47-D45</f>
        <v>3699.4364699999933</v>
      </c>
      <c r="E48" s="169">
        <f>E19+E22+E25+E26+E27+E28+E29+E30+E35+E41+E44+E46-E42-E47-E45</f>
        <v>16973.254809999995</v>
      </c>
    </row>
    <row r="49" spans="4:5" ht="12">
      <c r="D49" s="130"/>
      <c r="E49" s="91"/>
    </row>
    <row r="50" spans="2:5" ht="11.25">
      <c r="B50" s="18"/>
      <c r="C50" s="19"/>
      <c r="D50" s="130"/>
      <c r="E50" s="18"/>
    </row>
    <row r="51" spans="2:5" ht="11.25" customHeight="1">
      <c r="B51" s="70" t="s">
        <v>52</v>
      </c>
      <c r="C51" s="71" t="s">
        <v>270</v>
      </c>
      <c r="D51" s="130"/>
      <c r="E51" s="72"/>
    </row>
    <row r="52" spans="2:5" ht="12">
      <c r="B52" s="72"/>
      <c r="C52" s="73"/>
      <c r="D52" s="130"/>
      <c r="E52" s="72"/>
    </row>
    <row r="53" spans="2:5" ht="12">
      <c r="B53" s="72"/>
      <c r="C53" s="73"/>
      <c r="D53" s="130"/>
      <c r="E53" s="72"/>
    </row>
    <row r="54" spans="2:5" ht="11.25" customHeight="1">
      <c r="B54" s="72"/>
      <c r="C54" s="73"/>
      <c r="D54" s="130"/>
      <c r="E54" s="72"/>
    </row>
    <row r="55" spans="2:5" ht="12">
      <c r="B55" s="70" t="s">
        <v>207</v>
      </c>
      <c r="C55" s="71" t="s">
        <v>208</v>
      </c>
      <c r="D55" s="130"/>
      <c r="E55" s="72"/>
    </row>
    <row r="56" spans="2:5" ht="12">
      <c r="B56" s="72"/>
      <c r="C56" s="73"/>
      <c r="D56" s="131"/>
      <c r="E56" s="72"/>
    </row>
    <row r="57" spans="2:5" ht="12">
      <c r="B57" s="72"/>
      <c r="C57" s="73"/>
      <c r="D57" s="131"/>
      <c r="E57" s="72"/>
    </row>
    <row r="58" spans="2:5" ht="12">
      <c r="B58" s="72"/>
      <c r="C58" s="73"/>
      <c r="D58" s="130"/>
      <c r="E58" s="72"/>
    </row>
    <row r="59" spans="2:5" ht="12.75">
      <c r="B59" s="70" t="s">
        <v>242</v>
      </c>
      <c r="C59" s="71" t="s">
        <v>243</v>
      </c>
      <c r="D59" s="132"/>
      <c r="E59" s="72"/>
    </row>
    <row r="60" spans="2:5" ht="12.75">
      <c r="B60" s="72"/>
      <c r="C60" s="73"/>
      <c r="D60" s="132"/>
      <c r="E60" s="72"/>
    </row>
    <row r="61" spans="2:5" ht="12">
      <c r="B61" s="72" t="s">
        <v>244</v>
      </c>
      <c r="C61" s="73"/>
      <c r="D61" s="130"/>
      <c r="E61" s="72"/>
    </row>
    <row r="62" ht="11.25">
      <c r="D62" s="99"/>
    </row>
    <row r="63" ht="11.25">
      <c r="D63" s="99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9"/>
  <sheetViews>
    <sheetView zoomScale="75" zoomScaleNormal="75" zoomScalePageLayoutView="0" workbookViewId="0" topLeftCell="A1">
      <selection activeCell="P26" sqref="P26:AL26"/>
    </sheetView>
  </sheetViews>
  <sheetFormatPr defaultColWidth="1.0078125" defaultRowHeight="11.25"/>
  <cols>
    <col min="1" max="14" width="1.0078125" style="20" customWidth="1"/>
    <col min="15" max="15" width="30.66015625" style="20" customWidth="1"/>
    <col min="16" max="36" width="1.0078125" style="20" customWidth="1"/>
    <col min="37" max="37" width="3.66015625" style="20" customWidth="1"/>
    <col min="38" max="38" width="20.5" style="20" customWidth="1"/>
    <col min="39" max="16384" width="1.0078125" style="20" customWidth="1"/>
  </cols>
  <sheetData>
    <row r="1" ht="12" customHeight="1">
      <c r="BS1" s="20" t="s">
        <v>80</v>
      </c>
    </row>
    <row r="2" ht="12" customHeight="1">
      <c r="BS2" s="20" t="s">
        <v>1</v>
      </c>
    </row>
    <row r="3" ht="12" customHeight="1">
      <c r="BS3" s="20" t="s">
        <v>81</v>
      </c>
    </row>
    <row r="4" ht="12" customHeight="1">
      <c r="BS4" s="20" t="s">
        <v>82</v>
      </c>
    </row>
    <row r="5" ht="12" customHeight="1">
      <c r="BS5" s="20" t="s">
        <v>83</v>
      </c>
    </row>
    <row r="7" spans="1:107" ht="12.75">
      <c r="A7" s="235" t="s">
        <v>315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</row>
    <row r="8" spans="11:97" ht="12.75">
      <c r="K8" s="218" t="s">
        <v>273</v>
      </c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</row>
    <row r="9" spans="11:97" ht="25.5" customHeight="1">
      <c r="K9" s="217" t="s">
        <v>84</v>
      </c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</row>
    <row r="10" spans="43:65" ht="12.75"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</row>
    <row r="11" ht="12.75">
      <c r="A11" s="20" t="s">
        <v>85</v>
      </c>
    </row>
    <row r="12" spans="1:107" ht="12.75">
      <c r="A12" s="20" t="s">
        <v>86</v>
      </c>
      <c r="AC12" s="218" t="s">
        <v>87</v>
      </c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</row>
    <row r="14" ht="12.75">
      <c r="H14" s="20" t="s">
        <v>88</v>
      </c>
    </row>
    <row r="16" spans="1:107" ht="63.75" customHeight="1">
      <c r="A16" s="228" t="s">
        <v>89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30"/>
      <c r="AQ16" s="228" t="s">
        <v>90</v>
      </c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30"/>
      <c r="BG16" s="228" t="s">
        <v>91</v>
      </c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30"/>
      <c r="BV16" s="228" t="s">
        <v>92</v>
      </c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30"/>
      <c r="CI16" s="228" t="s">
        <v>93</v>
      </c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30"/>
    </row>
    <row r="17" spans="1:107" ht="12.75">
      <c r="A17" s="221">
        <v>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3"/>
      <c r="AQ17" s="221">
        <v>2</v>
      </c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3"/>
      <c r="BG17" s="221">
        <v>3</v>
      </c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3"/>
      <c r="BV17" s="221">
        <v>4</v>
      </c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3"/>
      <c r="CI17" s="221">
        <v>5</v>
      </c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3"/>
    </row>
    <row r="18" spans="1:107" ht="12.75">
      <c r="A18" s="232" t="s">
        <v>17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4"/>
      <c r="AQ18" s="221" t="s">
        <v>17</v>
      </c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3"/>
      <c r="BG18" s="231" t="s">
        <v>17</v>
      </c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3"/>
      <c r="BV18" s="225" t="s">
        <v>17</v>
      </c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7"/>
      <c r="CI18" s="225" t="s">
        <v>17</v>
      </c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7"/>
    </row>
    <row r="19" spans="1:107" ht="12.75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5"/>
      <c r="AQ19" s="221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3"/>
      <c r="BG19" s="221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3"/>
      <c r="BV19" s="225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7"/>
      <c r="CI19" s="225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7"/>
    </row>
    <row r="21" ht="12.75">
      <c r="H21" s="20" t="s">
        <v>94</v>
      </c>
    </row>
    <row r="23" ht="12.75">
      <c r="H23" s="20" t="s">
        <v>95</v>
      </c>
    </row>
    <row r="25" spans="1:107" ht="120.75" customHeight="1">
      <c r="A25" s="228" t="s">
        <v>96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30"/>
      <c r="P25" s="228" t="s">
        <v>97</v>
      </c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30"/>
      <c r="AM25" s="228" t="s">
        <v>98</v>
      </c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30"/>
      <c r="BB25" s="228" t="s">
        <v>99</v>
      </c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30"/>
      <c r="BN25" s="228" t="s">
        <v>100</v>
      </c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30"/>
      <c r="CC25" s="228" t="s">
        <v>101</v>
      </c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30"/>
      <c r="CP25" s="228" t="s">
        <v>102</v>
      </c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30"/>
    </row>
    <row r="26" spans="1:107" ht="12.75">
      <c r="A26" s="221">
        <v>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3"/>
      <c r="P26" s="221">
        <v>2</v>
      </c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3"/>
      <c r="AM26" s="221">
        <v>3</v>
      </c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3"/>
      <c r="BB26" s="221">
        <v>4</v>
      </c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3"/>
      <c r="BN26" s="221">
        <v>5</v>
      </c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3"/>
      <c r="CC26" s="221">
        <v>6</v>
      </c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3"/>
      <c r="CP26" s="221">
        <v>7</v>
      </c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3"/>
    </row>
    <row r="27" spans="1:107" s="155" customFormat="1" ht="82.5" customHeight="1" hidden="1">
      <c r="A27" s="183" t="s">
        <v>310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  <c r="P27" s="211" t="s">
        <v>307</v>
      </c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3"/>
      <c r="AM27" s="189">
        <f>7008400/1000</f>
        <v>7008.4</v>
      </c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1"/>
      <c r="BB27" s="192">
        <v>0.1558</v>
      </c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4"/>
      <c r="BN27" s="192">
        <v>0.15</v>
      </c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6"/>
      <c r="CC27" s="180" t="s">
        <v>308</v>
      </c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2"/>
      <c r="CP27" s="180" t="s">
        <v>309</v>
      </c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2"/>
    </row>
    <row r="28" spans="1:107" s="155" customFormat="1" ht="82.5" customHeight="1">
      <c r="A28" s="200" t="s">
        <v>316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2"/>
      <c r="P28" s="186" t="s">
        <v>317</v>
      </c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8"/>
      <c r="AM28" s="203">
        <f>5910000/1000</f>
        <v>5910</v>
      </c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5"/>
      <c r="BB28" s="206">
        <v>0.1521</v>
      </c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8"/>
      <c r="BN28" s="206">
        <v>0.15</v>
      </c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10"/>
      <c r="CC28" s="197" t="s">
        <v>318</v>
      </c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9"/>
      <c r="CP28" s="197" t="s">
        <v>319</v>
      </c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9"/>
    </row>
    <row r="29" spans="1:107" s="155" customFormat="1" ht="82.5" customHeight="1">
      <c r="A29" s="183" t="s">
        <v>316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211" t="s">
        <v>320</v>
      </c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3"/>
      <c r="AM29" s="189">
        <f>5594960/1000</f>
        <v>5594.96</v>
      </c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1"/>
      <c r="BB29" s="192">
        <v>0.1657</v>
      </c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4"/>
      <c r="BN29" s="192">
        <v>0.15</v>
      </c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6"/>
      <c r="CC29" s="180" t="s">
        <v>321</v>
      </c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2"/>
      <c r="CP29" s="197" t="s">
        <v>333</v>
      </c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9"/>
    </row>
    <row r="30" spans="1:107" s="155" customFormat="1" ht="82.5" customHeight="1">
      <c r="A30" s="183" t="s">
        <v>316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  <c r="P30" s="186" t="s">
        <v>322</v>
      </c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8"/>
      <c r="AM30" s="189">
        <f>5778640/1000</f>
        <v>5778.64</v>
      </c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1"/>
      <c r="BB30" s="192">
        <v>0.1712</v>
      </c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4"/>
      <c r="BN30" s="192">
        <v>0.15</v>
      </c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6"/>
      <c r="CC30" s="180" t="s">
        <v>321</v>
      </c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2"/>
      <c r="CP30" s="180" t="s">
        <v>323</v>
      </c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2"/>
    </row>
    <row r="31" spans="1:107" s="155" customFormat="1" ht="82.5" customHeight="1">
      <c r="A31" s="183" t="s">
        <v>316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5"/>
      <c r="P31" s="186" t="s">
        <v>324</v>
      </c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8"/>
      <c r="AM31" s="189">
        <f>5420025/1000</f>
        <v>5420.025</v>
      </c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1"/>
      <c r="BB31" s="192">
        <v>0.1605</v>
      </c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4"/>
      <c r="BN31" s="192">
        <v>0.15</v>
      </c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6"/>
      <c r="CC31" s="180" t="s">
        <v>321</v>
      </c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2"/>
      <c r="CP31" s="180" t="s">
        <v>325</v>
      </c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2"/>
    </row>
    <row r="32" spans="1:107" s="155" customFormat="1" ht="82.5" customHeight="1">
      <c r="A32" s="200" t="s">
        <v>316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2"/>
      <c r="P32" s="186" t="s">
        <v>326</v>
      </c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203">
        <f>5902200/1000</f>
        <v>5902.2</v>
      </c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5"/>
      <c r="BB32" s="206">
        <v>0.1748</v>
      </c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8"/>
      <c r="BN32" s="206">
        <v>0.15</v>
      </c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10"/>
      <c r="CC32" s="197" t="s">
        <v>321</v>
      </c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9"/>
      <c r="CP32" s="197" t="s">
        <v>323</v>
      </c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9"/>
    </row>
    <row r="33" spans="1:107" s="155" customFormat="1" ht="82.5" customHeight="1">
      <c r="A33" s="183" t="s">
        <v>316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/>
      <c r="P33" s="186" t="s">
        <v>327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8"/>
      <c r="AM33" s="189">
        <f>4965500/1000</f>
        <v>4965.5</v>
      </c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1"/>
      <c r="BB33" s="192">
        <v>0.1527</v>
      </c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4"/>
      <c r="BN33" s="192">
        <v>0.15</v>
      </c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6"/>
      <c r="CC33" s="180" t="s">
        <v>328</v>
      </c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2"/>
      <c r="CP33" s="180" t="s">
        <v>329</v>
      </c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2"/>
    </row>
    <row r="34" spans="1:107" s="155" customFormat="1" ht="82.5" customHeight="1">
      <c r="A34" s="183" t="s">
        <v>316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  <c r="P34" s="186" t="s">
        <v>330</v>
      </c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8"/>
      <c r="AM34" s="189">
        <f>4932000/1000</f>
        <v>4932</v>
      </c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1"/>
      <c r="BB34" s="192">
        <v>0.1526</v>
      </c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4"/>
      <c r="BN34" s="192">
        <v>0.15</v>
      </c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6"/>
      <c r="CC34" s="180" t="s">
        <v>331</v>
      </c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2"/>
      <c r="CP34" s="180" t="s">
        <v>332</v>
      </c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2"/>
    </row>
    <row r="35" s="155" customFormat="1" ht="15.75">
      <c r="H35" s="155" t="s">
        <v>311</v>
      </c>
    </row>
    <row r="36" s="155" customFormat="1" ht="15.75">
      <c r="A36" s="155" t="s">
        <v>302</v>
      </c>
    </row>
    <row r="37" s="155" customFormat="1" ht="15.75"/>
    <row r="38" spans="1:107" s="156" customFormat="1" ht="150.75" customHeight="1">
      <c r="A38" s="214" t="s">
        <v>96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6"/>
      <c r="P38" s="214" t="s">
        <v>97</v>
      </c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6"/>
      <c r="AM38" s="214" t="s">
        <v>98</v>
      </c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6"/>
      <c r="BB38" s="214" t="s">
        <v>303</v>
      </c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6"/>
      <c r="BO38" s="214" t="s">
        <v>304</v>
      </c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6"/>
      <c r="CD38" s="214" t="s">
        <v>101</v>
      </c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6"/>
      <c r="CQ38" s="214" t="s">
        <v>102</v>
      </c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6"/>
    </row>
    <row r="39" spans="1:107" s="155" customFormat="1" ht="15.75">
      <c r="A39" s="224">
        <v>1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24">
        <v>2</v>
      </c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4"/>
      <c r="AM39" s="224">
        <v>3</v>
      </c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4"/>
      <c r="BB39" s="224">
        <v>4</v>
      </c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4"/>
      <c r="BO39" s="224">
        <v>5</v>
      </c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4"/>
      <c r="CD39" s="224">
        <v>6</v>
      </c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4"/>
      <c r="CQ39" s="224">
        <v>7</v>
      </c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4"/>
    </row>
    <row r="40" spans="1:107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</row>
    <row r="42" spans="1:107" ht="12.75">
      <c r="A42" s="219" t="s">
        <v>103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V42" s="218" t="s">
        <v>269</v>
      </c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</row>
    <row r="43" spans="1:107" ht="12.75">
      <c r="A43" s="217" t="s">
        <v>104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BA43" s="220" t="s">
        <v>105</v>
      </c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1"/>
      <c r="BT43" s="21"/>
      <c r="BU43" s="21"/>
      <c r="BV43" s="220" t="s">
        <v>106</v>
      </c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</row>
    <row r="44" spans="1:49" ht="12.7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</row>
    <row r="45" spans="1:107" ht="35.25" customHeight="1">
      <c r="A45" s="236" t="s">
        <v>207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V45" s="218" t="s">
        <v>107</v>
      </c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</row>
    <row r="46" spans="1:107" ht="12.75" customHeight="1">
      <c r="A46" s="217" t="s">
        <v>104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BA46" s="220" t="s">
        <v>105</v>
      </c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1"/>
      <c r="BT46" s="21"/>
      <c r="BU46" s="21"/>
      <c r="BV46" s="220" t="s">
        <v>106</v>
      </c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</row>
    <row r="48" spans="2:107" ht="34.5" customHeight="1">
      <c r="B48" s="219" t="s">
        <v>242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2"/>
      <c r="AZ48" s="22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2"/>
      <c r="BT48" s="22"/>
      <c r="BU48" s="22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</row>
    <row r="49" spans="2:107" ht="12.75">
      <c r="B49" s="217" t="s">
        <v>104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2"/>
      <c r="AZ49" s="22"/>
      <c r="BA49" s="217" t="s">
        <v>105</v>
      </c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2"/>
      <c r="BT49" s="22"/>
      <c r="BU49" s="22"/>
      <c r="BV49" s="217" t="s">
        <v>106</v>
      </c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</row>
  </sheetData>
  <sheetProtection/>
  <mergeCells count="126">
    <mergeCell ref="CP27:DC27"/>
    <mergeCell ref="CQ39:DC39"/>
    <mergeCell ref="CD39:CP39"/>
    <mergeCell ref="CD38:CP38"/>
    <mergeCell ref="BB38:BN38"/>
    <mergeCell ref="A39:O39"/>
    <mergeCell ref="BB39:BN39"/>
    <mergeCell ref="BB27:BM27"/>
    <mergeCell ref="BN27:CB27"/>
    <mergeCell ref="CC27:CO27"/>
    <mergeCell ref="A27:O27"/>
    <mergeCell ref="P27:AL27"/>
    <mergeCell ref="AM27:BA27"/>
    <mergeCell ref="A38:O38"/>
    <mergeCell ref="P38:AL38"/>
    <mergeCell ref="AM38:BA38"/>
    <mergeCell ref="A28:O28"/>
    <mergeCell ref="P28:AL28"/>
    <mergeCell ref="AM28:BA28"/>
    <mergeCell ref="A31:O31"/>
    <mergeCell ref="AM39:BA39"/>
    <mergeCell ref="A45:AW45"/>
    <mergeCell ref="BO39:CC39"/>
    <mergeCell ref="BV42:DC42"/>
    <mergeCell ref="A43:AW43"/>
    <mergeCell ref="BA43:BR43"/>
    <mergeCell ref="BV43:DC43"/>
    <mergeCell ref="AQ18:BF18"/>
    <mergeCell ref="BG18:BU18"/>
    <mergeCell ref="BV18:CH18"/>
    <mergeCell ref="A18:AP18"/>
    <mergeCell ref="CC25:CO25"/>
    <mergeCell ref="A7:DC7"/>
    <mergeCell ref="K8:CS8"/>
    <mergeCell ref="K9:CS9"/>
    <mergeCell ref="AC12:DC12"/>
    <mergeCell ref="CI16:DC16"/>
    <mergeCell ref="BG17:BU17"/>
    <mergeCell ref="BV17:CH17"/>
    <mergeCell ref="A16:AP16"/>
    <mergeCell ref="AQ16:BF16"/>
    <mergeCell ref="BG16:BU16"/>
    <mergeCell ref="BV16:CH16"/>
    <mergeCell ref="A17:AP17"/>
    <mergeCell ref="A19:AP19"/>
    <mergeCell ref="AQ19:BF19"/>
    <mergeCell ref="BG19:BU19"/>
    <mergeCell ref="BV19:CH19"/>
    <mergeCell ref="A25:O25"/>
    <mergeCell ref="P25:AL25"/>
    <mergeCell ref="AM25:BA25"/>
    <mergeCell ref="CI17:DC17"/>
    <mergeCell ref="CI18:DC18"/>
    <mergeCell ref="AQ17:BF17"/>
    <mergeCell ref="BN26:CB26"/>
    <mergeCell ref="CC26:CO26"/>
    <mergeCell ref="CP26:DC26"/>
    <mergeCell ref="CP25:DC25"/>
    <mergeCell ref="CI19:DC19"/>
    <mergeCell ref="BB25:BM25"/>
    <mergeCell ref="BN25:CB25"/>
    <mergeCell ref="BA49:BR49"/>
    <mergeCell ref="A26:O26"/>
    <mergeCell ref="P26:AL26"/>
    <mergeCell ref="AM26:BA26"/>
    <mergeCell ref="BB26:BM26"/>
    <mergeCell ref="BO38:CC38"/>
    <mergeCell ref="BA45:BR45"/>
    <mergeCell ref="BV45:DC45"/>
    <mergeCell ref="A42:AW42"/>
    <mergeCell ref="P39:AL39"/>
    <mergeCell ref="CQ38:DC38"/>
    <mergeCell ref="BV49:DC49"/>
    <mergeCell ref="BA42:BR42"/>
    <mergeCell ref="B48:AX48"/>
    <mergeCell ref="BA48:BR48"/>
    <mergeCell ref="BV48:DC48"/>
    <mergeCell ref="A46:AW46"/>
    <mergeCell ref="BA46:BR46"/>
    <mergeCell ref="BV46:DC46"/>
    <mergeCell ref="B49:AX49"/>
    <mergeCell ref="BB28:BM28"/>
    <mergeCell ref="BN28:CB28"/>
    <mergeCell ref="CC28:CO28"/>
    <mergeCell ref="CP28:DC28"/>
    <mergeCell ref="A29:O29"/>
    <mergeCell ref="P29:AL29"/>
    <mergeCell ref="AM29:BA29"/>
    <mergeCell ref="BB29:BM29"/>
    <mergeCell ref="BN29:CB29"/>
    <mergeCell ref="CC29:CO29"/>
    <mergeCell ref="CP31:DC31"/>
    <mergeCell ref="CP29:DC29"/>
    <mergeCell ref="A30:O30"/>
    <mergeCell ref="P30:AL30"/>
    <mergeCell ref="AM30:BA30"/>
    <mergeCell ref="BB30:BM30"/>
    <mergeCell ref="BN30:CB30"/>
    <mergeCell ref="CC30:CO30"/>
    <mergeCell ref="CP30:DC30"/>
    <mergeCell ref="AM32:BA32"/>
    <mergeCell ref="BB32:BM32"/>
    <mergeCell ref="BN32:CB32"/>
    <mergeCell ref="CC32:CO32"/>
    <mergeCell ref="P31:AL31"/>
    <mergeCell ref="AM31:BA31"/>
    <mergeCell ref="BB31:BM31"/>
    <mergeCell ref="BN31:CB31"/>
    <mergeCell ref="CC31:CO31"/>
    <mergeCell ref="CP32:DC32"/>
    <mergeCell ref="A33:O33"/>
    <mergeCell ref="P33:AL33"/>
    <mergeCell ref="AM33:BA33"/>
    <mergeCell ref="BB33:BM33"/>
    <mergeCell ref="BN33:CB33"/>
    <mergeCell ref="CC33:CO33"/>
    <mergeCell ref="CP33:DC33"/>
    <mergeCell ref="A32:O32"/>
    <mergeCell ref="P32:AL32"/>
    <mergeCell ref="CP34:DC34"/>
    <mergeCell ref="A34:O34"/>
    <mergeCell ref="P34:AL34"/>
    <mergeCell ref="AM34:BA34"/>
    <mergeCell ref="BB34:BM34"/>
    <mergeCell ref="BN34:CB34"/>
    <mergeCell ref="CC34:CO34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40"/>
  <sheetViews>
    <sheetView zoomScalePageLayoutView="0" workbookViewId="0" topLeftCell="B7">
      <selection activeCell="B98" sqref="B98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81" customWidth="1"/>
    <col min="5" max="5" width="27.5" style="81" customWidth="1"/>
    <col min="6" max="6" width="34.16015625" style="0" customWidth="1"/>
  </cols>
  <sheetData>
    <row r="1" spans="1:5" ht="11.25" customHeight="1">
      <c r="A1" s="34"/>
      <c r="B1" s="35"/>
      <c r="C1" s="35"/>
      <c r="D1" s="82"/>
      <c r="E1" s="74"/>
    </row>
    <row r="2" spans="1:5" s="4" customFormat="1" ht="12" customHeight="1">
      <c r="A2" s="57"/>
      <c r="B2" s="41"/>
      <c r="C2" s="60"/>
      <c r="D2" s="83"/>
      <c r="E2" s="75" t="s">
        <v>0</v>
      </c>
    </row>
    <row r="3" spans="1:5" s="4" customFormat="1" ht="12" customHeight="1">
      <c r="A3" s="57"/>
      <c r="B3" s="41"/>
      <c r="C3" s="60"/>
      <c r="D3" s="83"/>
      <c r="E3" s="75" t="s">
        <v>1</v>
      </c>
    </row>
    <row r="4" spans="1:5" s="4" customFormat="1" ht="12" customHeight="1">
      <c r="A4" s="57"/>
      <c r="B4" s="41"/>
      <c r="C4" s="60"/>
      <c r="D4" s="83"/>
      <c r="E4" s="75" t="s">
        <v>2</v>
      </c>
    </row>
    <row r="5" spans="1:5" s="4" customFormat="1" ht="12" customHeight="1">
      <c r="A5" s="57"/>
      <c r="B5" s="41"/>
      <c r="C5" s="60"/>
      <c r="D5" s="83"/>
      <c r="E5" s="75" t="s">
        <v>3</v>
      </c>
    </row>
    <row r="6" spans="1:5" s="4" customFormat="1" ht="12" customHeight="1">
      <c r="A6" s="57"/>
      <c r="B6" s="41"/>
      <c r="C6" s="60"/>
      <c r="D6" s="83"/>
      <c r="E6" s="75" t="s">
        <v>4</v>
      </c>
    </row>
    <row r="7" spans="1:5" s="4" customFormat="1" ht="12" customHeight="1">
      <c r="A7" s="57"/>
      <c r="B7" s="41"/>
      <c r="C7" s="60"/>
      <c r="D7" s="83"/>
      <c r="E7" s="75" t="s">
        <v>5</v>
      </c>
    </row>
    <row r="8" spans="1:5" s="4" customFormat="1" ht="12" customHeight="1">
      <c r="A8" s="57"/>
      <c r="B8" s="36" t="s">
        <v>6</v>
      </c>
      <c r="C8" s="37"/>
      <c r="D8" s="76"/>
      <c r="E8" s="76"/>
    </row>
    <row r="9" spans="1:5" s="4" customFormat="1" ht="13.5" customHeight="1">
      <c r="A9" s="57"/>
      <c r="B9" s="38" t="s">
        <v>387</v>
      </c>
      <c r="C9" s="39"/>
      <c r="D9" s="77"/>
      <c r="E9" s="77"/>
    </row>
    <row r="10" spans="1:5" ht="16.5" customHeight="1">
      <c r="A10" s="34"/>
      <c r="B10" s="38" t="s">
        <v>274</v>
      </c>
      <c r="C10" s="59"/>
      <c r="D10" s="78"/>
      <c r="E10" s="78"/>
    </row>
    <row r="11" spans="1:5" ht="20.25" customHeight="1">
      <c r="A11" s="34"/>
      <c r="B11" s="58" t="s">
        <v>7</v>
      </c>
      <c r="C11" s="59"/>
      <c r="D11" s="78"/>
      <c r="E11" s="78"/>
    </row>
    <row r="12" spans="1:5" s="13" customFormat="1" ht="19.5" customHeight="1">
      <c r="A12" s="46"/>
      <c r="B12" s="174" t="s">
        <v>229</v>
      </c>
      <c r="C12" s="175"/>
      <c r="D12" s="175"/>
      <c r="E12" s="175"/>
    </row>
    <row r="13" spans="1:5" s="13" customFormat="1" ht="21" customHeight="1">
      <c r="A13" s="46"/>
      <c r="B13" s="174" t="s">
        <v>206</v>
      </c>
      <c r="C13" s="175"/>
      <c r="D13" s="175"/>
      <c r="E13" s="175"/>
    </row>
    <row r="14" spans="1:5" s="13" customFormat="1" ht="10.5" customHeight="1">
      <c r="A14" s="46"/>
      <c r="B14" s="46"/>
      <c r="C14" s="61"/>
      <c r="D14" s="84"/>
      <c r="E14" s="79" t="s">
        <v>8</v>
      </c>
    </row>
    <row r="15" spans="1:5" s="13" customFormat="1" ht="31.5" customHeight="1">
      <c r="A15" s="46"/>
      <c r="B15" s="134" t="s">
        <v>9</v>
      </c>
      <c r="C15" s="135" t="s">
        <v>10</v>
      </c>
      <c r="D15" s="136" t="s">
        <v>11</v>
      </c>
      <c r="E15" s="136" t="s">
        <v>12</v>
      </c>
    </row>
    <row r="16" spans="1:5" s="14" customFormat="1" ht="12.75" customHeight="1">
      <c r="A16" s="62"/>
      <c r="B16" s="134" t="s">
        <v>211</v>
      </c>
      <c r="C16" s="134" t="s">
        <v>212</v>
      </c>
      <c r="D16" s="137" t="s">
        <v>213</v>
      </c>
      <c r="E16" s="137" t="s">
        <v>222</v>
      </c>
    </row>
    <row r="17" spans="1:5" ht="17.25" customHeight="1">
      <c r="A17" s="34"/>
      <c r="B17" s="138" t="s">
        <v>279</v>
      </c>
      <c r="C17" s="139"/>
      <c r="D17" s="161"/>
      <c r="E17" s="161"/>
    </row>
    <row r="18" spans="1:5" ht="15.75" customHeight="1">
      <c r="A18" s="34"/>
      <c r="B18" s="140" t="s">
        <v>13</v>
      </c>
      <c r="C18" s="141">
        <v>10</v>
      </c>
      <c r="D18" s="163">
        <v>378.98</v>
      </c>
      <c r="E18" s="163">
        <v>134.48</v>
      </c>
    </row>
    <row r="19" spans="1:5" ht="20.25" customHeight="1">
      <c r="A19" s="34"/>
      <c r="B19" s="142" t="s">
        <v>14</v>
      </c>
      <c r="C19" s="143"/>
      <c r="D19" s="277"/>
      <c r="E19" s="142"/>
    </row>
    <row r="20" spans="1:5" ht="20.25" customHeight="1">
      <c r="A20" s="34"/>
      <c r="B20" s="144" t="s">
        <v>15</v>
      </c>
      <c r="C20" s="145">
        <v>11</v>
      </c>
      <c r="D20" s="165">
        <v>378.98</v>
      </c>
      <c r="E20" s="165">
        <v>134.48</v>
      </c>
    </row>
    <row r="21" spans="1:5" ht="20.25" customHeight="1">
      <c r="A21" s="34"/>
      <c r="B21" s="144" t="s">
        <v>16</v>
      </c>
      <c r="C21" s="145">
        <v>12</v>
      </c>
      <c r="D21" s="164" t="s">
        <v>17</v>
      </c>
      <c r="E21" s="164" t="s">
        <v>17</v>
      </c>
    </row>
    <row r="22" spans="1:5" ht="20.25" customHeight="1">
      <c r="A22" s="34"/>
      <c r="B22" s="140" t="s">
        <v>18</v>
      </c>
      <c r="C22" s="141">
        <v>20</v>
      </c>
      <c r="D22" s="162" t="s">
        <v>17</v>
      </c>
      <c r="E22" s="162" t="s">
        <v>17</v>
      </c>
    </row>
    <row r="23" spans="1:5" ht="20.25" customHeight="1">
      <c r="A23" s="34"/>
      <c r="B23" s="142" t="s">
        <v>14</v>
      </c>
      <c r="C23" s="143"/>
      <c r="D23" s="277"/>
      <c r="E23" s="142"/>
    </row>
    <row r="24" spans="1:5" ht="20.25" customHeight="1">
      <c r="A24" s="34"/>
      <c r="B24" s="144" t="s">
        <v>15</v>
      </c>
      <c r="C24" s="145">
        <v>21</v>
      </c>
      <c r="D24" s="164" t="s">
        <v>17</v>
      </c>
      <c r="E24" s="164" t="s">
        <v>17</v>
      </c>
    </row>
    <row r="25" spans="1:5" ht="20.25" customHeight="1">
      <c r="A25" s="34"/>
      <c r="B25" s="144" t="s">
        <v>16</v>
      </c>
      <c r="C25" s="145">
        <v>22</v>
      </c>
      <c r="D25" s="162" t="s">
        <v>17</v>
      </c>
      <c r="E25" s="162" t="s">
        <v>17</v>
      </c>
    </row>
    <row r="26" spans="1:5" ht="20.25" customHeight="1">
      <c r="A26" s="34"/>
      <c r="B26" s="146" t="s">
        <v>19</v>
      </c>
      <c r="C26" s="141">
        <v>30</v>
      </c>
      <c r="D26" s="162" t="s">
        <v>17</v>
      </c>
      <c r="E26" s="162" t="s">
        <v>17</v>
      </c>
    </row>
    <row r="27" spans="1:5" ht="20.25" customHeight="1">
      <c r="A27" s="34"/>
      <c r="B27" s="147" t="s">
        <v>14</v>
      </c>
      <c r="C27" s="143"/>
      <c r="D27" s="142"/>
      <c r="E27" s="142"/>
    </row>
    <row r="28" spans="1:5" ht="20.25" customHeight="1">
      <c r="A28" s="34"/>
      <c r="B28" s="144" t="s">
        <v>20</v>
      </c>
      <c r="C28" s="145">
        <v>31</v>
      </c>
      <c r="D28" s="164" t="s">
        <v>17</v>
      </c>
      <c r="E28" s="164" t="s">
        <v>17</v>
      </c>
    </row>
    <row r="29" spans="1:256" s="99" customFormat="1" ht="15" customHeight="1">
      <c r="A29" s="97" t="s">
        <v>230</v>
      </c>
      <c r="B29" s="144" t="s">
        <v>21</v>
      </c>
      <c r="C29" s="145">
        <v>32</v>
      </c>
      <c r="D29" s="164" t="s">
        <v>17</v>
      </c>
      <c r="E29" s="164" t="s">
        <v>17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5" ht="22.5" customHeight="1">
      <c r="A30" s="34"/>
      <c r="B30" s="146" t="s">
        <v>23</v>
      </c>
      <c r="C30" s="141">
        <v>40</v>
      </c>
      <c r="D30" s="162" t="s">
        <v>287</v>
      </c>
      <c r="E30" s="162" t="s">
        <v>368</v>
      </c>
    </row>
    <row r="31" spans="1:5" ht="27.75" customHeight="1">
      <c r="A31" s="34"/>
      <c r="B31" s="147" t="s">
        <v>14</v>
      </c>
      <c r="C31" s="143"/>
      <c r="D31" s="142"/>
      <c r="E31" s="142"/>
    </row>
    <row r="32" spans="1:5" ht="27.75" customHeight="1">
      <c r="A32" s="34"/>
      <c r="B32" s="144" t="s">
        <v>20</v>
      </c>
      <c r="C32" s="145">
        <v>41</v>
      </c>
      <c r="D32" s="164" t="s">
        <v>17</v>
      </c>
      <c r="E32" s="164" t="s">
        <v>369</v>
      </c>
    </row>
    <row r="33" spans="1:5" ht="19.5" customHeight="1">
      <c r="A33" s="34"/>
      <c r="B33" s="144" t="s">
        <v>21</v>
      </c>
      <c r="C33" s="145">
        <v>42</v>
      </c>
      <c r="D33" s="164" t="s">
        <v>287</v>
      </c>
      <c r="E33" s="164" t="s">
        <v>370</v>
      </c>
    </row>
    <row r="34" spans="1:5" ht="31.5" customHeight="1">
      <c r="A34" s="34"/>
      <c r="B34" s="148" t="s">
        <v>35</v>
      </c>
      <c r="C34" s="149"/>
      <c r="D34" s="164" t="s">
        <v>288</v>
      </c>
      <c r="E34" s="164" t="s">
        <v>371</v>
      </c>
    </row>
    <row r="35" spans="1:5" ht="29.25" customHeight="1">
      <c r="A35" s="34"/>
      <c r="B35" s="150" t="s">
        <v>289</v>
      </c>
      <c r="C35" s="149"/>
      <c r="D35" s="164" t="s">
        <v>290</v>
      </c>
      <c r="E35" s="164" t="s">
        <v>17</v>
      </c>
    </row>
    <row r="36" spans="1:5" ht="29.25" customHeight="1">
      <c r="A36" s="34"/>
      <c r="B36" s="150" t="s">
        <v>275</v>
      </c>
      <c r="C36" s="149"/>
      <c r="D36" s="164" t="s">
        <v>291</v>
      </c>
      <c r="E36" s="164" t="s">
        <v>17</v>
      </c>
    </row>
    <row r="37" spans="1:5" ht="24.75" customHeight="1">
      <c r="A37" s="34"/>
      <c r="B37" s="150" t="s">
        <v>276</v>
      </c>
      <c r="C37" s="149"/>
      <c r="D37" s="164" t="s">
        <v>292</v>
      </c>
      <c r="E37" s="164" t="s">
        <v>17</v>
      </c>
    </row>
    <row r="38" spans="1:5" ht="45.75" customHeight="1">
      <c r="A38" s="34"/>
      <c r="B38" s="150" t="s">
        <v>282</v>
      </c>
      <c r="C38" s="149"/>
      <c r="D38" s="164" t="s">
        <v>293</v>
      </c>
      <c r="E38" s="164" t="s">
        <v>17</v>
      </c>
    </row>
    <row r="39" spans="1:5" ht="34.5" customHeight="1">
      <c r="A39" s="34"/>
      <c r="B39" s="150" t="s">
        <v>281</v>
      </c>
      <c r="C39" s="149"/>
      <c r="D39" s="164" t="s">
        <v>294</v>
      </c>
      <c r="E39" s="164" t="s">
        <v>17</v>
      </c>
    </row>
    <row r="40" spans="1:5" ht="27.75" customHeight="1">
      <c r="A40" s="34"/>
      <c r="B40" s="150" t="s">
        <v>280</v>
      </c>
      <c r="C40" s="149"/>
      <c r="D40" s="164" t="s">
        <v>295</v>
      </c>
      <c r="E40" s="164" t="s">
        <v>371</v>
      </c>
    </row>
    <row r="41" spans="1:5" ht="39" customHeight="1">
      <c r="A41" s="34"/>
      <c r="B41" s="148" t="s">
        <v>22</v>
      </c>
      <c r="C41" s="149"/>
      <c r="D41" s="164" t="s">
        <v>296</v>
      </c>
      <c r="E41" s="164" t="s">
        <v>372</v>
      </c>
    </row>
    <row r="42" spans="1:5" ht="29.25" customHeight="1">
      <c r="A42" s="34"/>
      <c r="B42" s="150" t="s">
        <v>306</v>
      </c>
      <c r="C42" s="149"/>
      <c r="D42" s="164" t="s">
        <v>17</v>
      </c>
      <c r="E42" s="164" t="s">
        <v>373</v>
      </c>
    </row>
    <row r="43" spans="1:5" ht="26.25" customHeight="1">
      <c r="A43" s="34"/>
      <c r="B43" s="150" t="s">
        <v>283</v>
      </c>
      <c r="C43" s="149"/>
      <c r="D43" s="164" t="s">
        <v>297</v>
      </c>
      <c r="E43" s="164" t="s">
        <v>17</v>
      </c>
    </row>
    <row r="44" spans="1:5" ht="33" customHeight="1">
      <c r="A44" s="34"/>
      <c r="B44" s="150" t="s">
        <v>305</v>
      </c>
      <c r="C44" s="149"/>
      <c r="D44" s="164" t="s">
        <v>17</v>
      </c>
      <c r="E44" s="164" t="s">
        <v>374</v>
      </c>
    </row>
    <row r="45" spans="1:5" ht="30" customHeight="1">
      <c r="A45" s="34"/>
      <c r="B45" s="150" t="s">
        <v>284</v>
      </c>
      <c r="C45" s="149"/>
      <c r="D45" s="164" t="s">
        <v>298</v>
      </c>
      <c r="E45" s="164" t="s">
        <v>17</v>
      </c>
    </row>
    <row r="46" spans="1:5" ht="33" customHeight="1">
      <c r="A46" s="34"/>
      <c r="B46" s="150" t="s">
        <v>285</v>
      </c>
      <c r="C46" s="149"/>
      <c r="D46" s="164" t="s">
        <v>299</v>
      </c>
      <c r="E46" s="164" t="s">
        <v>375</v>
      </c>
    </row>
    <row r="47" spans="1:5" ht="21" customHeight="1">
      <c r="A47" s="34"/>
      <c r="B47" s="150" t="s">
        <v>376</v>
      </c>
      <c r="C47" s="149"/>
      <c r="D47" s="164" t="s">
        <v>17</v>
      </c>
      <c r="E47" s="164" t="s">
        <v>377</v>
      </c>
    </row>
    <row r="48" spans="1:5" ht="31.5" customHeight="1">
      <c r="A48" s="34"/>
      <c r="B48" s="150" t="s">
        <v>313</v>
      </c>
      <c r="C48" s="149"/>
      <c r="D48" s="164" t="s">
        <v>17</v>
      </c>
      <c r="E48" s="164" t="s">
        <v>378</v>
      </c>
    </row>
    <row r="49" spans="1:6" ht="25.5" customHeight="1">
      <c r="A49" s="34"/>
      <c r="B49" s="150" t="s">
        <v>312</v>
      </c>
      <c r="C49" s="149"/>
      <c r="D49" s="164" t="s">
        <v>17</v>
      </c>
      <c r="E49" s="164" t="s">
        <v>379</v>
      </c>
      <c r="F49" s="69"/>
    </row>
    <row r="50" spans="1:5" ht="21.75" customHeight="1">
      <c r="A50" s="34"/>
      <c r="B50" s="144" t="s">
        <v>24</v>
      </c>
      <c r="C50" s="145">
        <v>43</v>
      </c>
      <c r="D50" s="164" t="s">
        <v>17</v>
      </c>
      <c r="E50" s="164" t="s">
        <v>17</v>
      </c>
    </row>
    <row r="51" spans="1:5" ht="21" customHeight="1">
      <c r="A51" s="34"/>
      <c r="B51" s="144" t="s">
        <v>25</v>
      </c>
      <c r="C51" s="145">
        <v>44</v>
      </c>
      <c r="D51" s="162" t="s">
        <v>17</v>
      </c>
      <c r="E51" s="162" t="s">
        <v>17</v>
      </c>
    </row>
    <row r="52" spans="1:5" ht="24.75" customHeight="1">
      <c r="A52" s="34"/>
      <c r="B52" s="146" t="s">
        <v>26</v>
      </c>
      <c r="C52" s="141">
        <v>50</v>
      </c>
      <c r="D52" s="163">
        <v>928.2</v>
      </c>
      <c r="E52" s="162" t="s">
        <v>380</v>
      </c>
    </row>
    <row r="53" spans="1:5" ht="22.5" customHeight="1">
      <c r="A53" s="34"/>
      <c r="B53" s="147" t="s">
        <v>14</v>
      </c>
      <c r="C53" s="143"/>
      <c r="D53" s="142"/>
      <c r="E53" s="142"/>
    </row>
    <row r="54" spans="1:5" ht="21.75" customHeight="1">
      <c r="A54" s="34"/>
      <c r="B54" s="151" t="s">
        <v>27</v>
      </c>
      <c r="C54" s="145">
        <v>51</v>
      </c>
      <c r="D54" s="165">
        <v>2.39</v>
      </c>
      <c r="E54" s="165">
        <v>521.57</v>
      </c>
    </row>
    <row r="55" spans="1:5" ht="21" customHeight="1">
      <c r="A55" s="34"/>
      <c r="B55" s="150" t="s">
        <v>230</v>
      </c>
      <c r="C55" s="149"/>
      <c r="D55" s="165">
        <v>2.39</v>
      </c>
      <c r="E55" s="165">
        <v>521.57</v>
      </c>
    </row>
    <row r="56" spans="1:5" ht="17.25" customHeight="1">
      <c r="A56" s="34"/>
      <c r="B56" s="151" t="s">
        <v>28</v>
      </c>
      <c r="C56" s="145">
        <v>52</v>
      </c>
      <c r="D56" s="164" t="s">
        <v>17</v>
      </c>
      <c r="E56" s="164" t="s">
        <v>17</v>
      </c>
    </row>
    <row r="57" spans="1:5" ht="25.5" customHeight="1">
      <c r="A57" s="34"/>
      <c r="B57" s="151" t="s">
        <v>29</v>
      </c>
      <c r="C57" s="145">
        <v>53</v>
      </c>
      <c r="D57" s="165">
        <v>922.29</v>
      </c>
      <c r="E57" s="165">
        <v>902.9</v>
      </c>
    </row>
    <row r="58" spans="1:5" ht="24" customHeight="1">
      <c r="A58" s="34"/>
      <c r="B58" s="151" t="s">
        <v>30</v>
      </c>
      <c r="C58" s="145">
        <v>54</v>
      </c>
      <c r="D58" s="165">
        <v>3.52</v>
      </c>
      <c r="E58" s="164" t="s">
        <v>17</v>
      </c>
    </row>
    <row r="59" spans="1:5" ht="19.5" customHeight="1">
      <c r="A59" s="34"/>
      <c r="B59" s="138" t="s">
        <v>31</v>
      </c>
      <c r="C59" s="145">
        <v>60</v>
      </c>
      <c r="D59" s="162" t="s">
        <v>17</v>
      </c>
      <c r="E59" s="162" t="s">
        <v>17</v>
      </c>
    </row>
    <row r="60" spans="1:5" ht="21" customHeight="1">
      <c r="A60" s="34"/>
      <c r="B60" s="146" t="s">
        <v>32</v>
      </c>
      <c r="C60" s="141">
        <v>70</v>
      </c>
      <c r="D60" s="162" t="s">
        <v>17</v>
      </c>
      <c r="E60" s="162" t="s">
        <v>17</v>
      </c>
    </row>
    <row r="61" spans="1:5" ht="16.5" customHeight="1">
      <c r="A61" s="34"/>
      <c r="B61" s="147" t="s">
        <v>14</v>
      </c>
      <c r="C61" s="143"/>
      <c r="D61" s="142"/>
      <c r="E61" s="142"/>
    </row>
    <row r="62" spans="1:5" ht="17.25" customHeight="1">
      <c r="A62" s="34"/>
      <c r="B62" s="138" t="s">
        <v>33</v>
      </c>
      <c r="C62" s="145">
        <v>71</v>
      </c>
      <c r="D62" s="162" t="s">
        <v>17</v>
      </c>
      <c r="E62" s="162" t="s">
        <v>17</v>
      </c>
    </row>
    <row r="63" spans="1:5" ht="21" customHeight="1">
      <c r="A63" s="34"/>
      <c r="B63" s="148" t="s">
        <v>34</v>
      </c>
      <c r="C63" s="149"/>
      <c r="D63" s="162" t="s">
        <v>17</v>
      </c>
      <c r="E63" s="162" t="s">
        <v>17</v>
      </c>
    </row>
    <row r="64" spans="1:5" ht="18.75" customHeight="1">
      <c r="A64" s="34"/>
      <c r="B64" s="148" t="s">
        <v>35</v>
      </c>
      <c r="C64" s="149"/>
      <c r="D64" s="162" t="s">
        <v>17</v>
      </c>
      <c r="E64" s="162" t="s">
        <v>17</v>
      </c>
    </row>
    <row r="65" spans="1:5" ht="24.75" customHeight="1">
      <c r="A65" s="34"/>
      <c r="B65" s="148" t="s">
        <v>22</v>
      </c>
      <c r="C65" s="149"/>
      <c r="D65" s="162" t="s">
        <v>17</v>
      </c>
      <c r="E65" s="162" t="s">
        <v>17</v>
      </c>
    </row>
    <row r="66" spans="1:5" ht="21" customHeight="1">
      <c r="A66" s="34"/>
      <c r="B66" s="138" t="s">
        <v>36</v>
      </c>
      <c r="C66" s="145">
        <v>72</v>
      </c>
      <c r="D66" s="162" t="s">
        <v>17</v>
      </c>
      <c r="E66" s="162" t="s">
        <v>17</v>
      </c>
    </row>
    <row r="67" spans="1:5" ht="21" customHeight="1">
      <c r="A67" s="34"/>
      <c r="B67" s="148" t="s">
        <v>34</v>
      </c>
      <c r="C67" s="149"/>
      <c r="D67" s="162" t="s">
        <v>17</v>
      </c>
      <c r="E67" s="162" t="s">
        <v>17</v>
      </c>
    </row>
    <row r="68" spans="1:5" ht="23.25" customHeight="1">
      <c r="A68" s="34"/>
      <c r="B68" s="148" t="s">
        <v>35</v>
      </c>
      <c r="C68" s="149"/>
      <c r="D68" s="162" t="s">
        <v>17</v>
      </c>
      <c r="E68" s="162" t="s">
        <v>17</v>
      </c>
    </row>
    <row r="69" spans="1:5" ht="22.5" customHeight="1">
      <c r="A69" s="34"/>
      <c r="B69" s="148" t="s">
        <v>22</v>
      </c>
      <c r="C69" s="149"/>
      <c r="D69" s="162" t="s">
        <v>17</v>
      </c>
      <c r="E69" s="162" t="s">
        <v>17</v>
      </c>
    </row>
    <row r="70" spans="1:5" ht="16.5" customHeight="1">
      <c r="A70" s="34"/>
      <c r="B70" s="138" t="s">
        <v>37</v>
      </c>
      <c r="C70" s="145">
        <v>73</v>
      </c>
      <c r="D70" s="162" t="s">
        <v>17</v>
      </c>
      <c r="E70" s="162" t="s">
        <v>17</v>
      </c>
    </row>
    <row r="71" spans="1:5" ht="22.5" customHeight="1">
      <c r="A71" s="34"/>
      <c r="B71" s="138" t="s">
        <v>38</v>
      </c>
      <c r="C71" s="145">
        <v>74</v>
      </c>
      <c r="D71" s="162" t="s">
        <v>17</v>
      </c>
      <c r="E71" s="162" t="s">
        <v>17</v>
      </c>
    </row>
    <row r="72" spans="1:5" ht="23.25" customHeight="1">
      <c r="A72" s="34"/>
      <c r="B72" s="148" t="s">
        <v>34</v>
      </c>
      <c r="C72" s="152"/>
      <c r="D72" s="162" t="s">
        <v>17</v>
      </c>
      <c r="E72" s="162" t="s">
        <v>17</v>
      </c>
    </row>
    <row r="73" spans="1:5" ht="26.25" customHeight="1">
      <c r="A73" s="34"/>
      <c r="B73" s="148" t="s">
        <v>35</v>
      </c>
      <c r="C73" s="152"/>
      <c r="D73" s="162" t="s">
        <v>17</v>
      </c>
      <c r="E73" s="162" t="s">
        <v>17</v>
      </c>
    </row>
    <row r="74" spans="1:5" ht="23.25" customHeight="1">
      <c r="A74" s="34"/>
      <c r="B74" s="148" t="s">
        <v>22</v>
      </c>
      <c r="C74" s="152"/>
      <c r="D74" s="162" t="s">
        <v>17</v>
      </c>
      <c r="E74" s="162" t="s">
        <v>17</v>
      </c>
    </row>
    <row r="75" spans="1:5" ht="23.25" customHeight="1">
      <c r="A75" s="34"/>
      <c r="B75" s="138" t="s">
        <v>39</v>
      </c>
      <c r="C75" s="145">
        <v>80</v>
      </c>
      <c r="D75" s="164" t="s">
        <v>17</v>
      </c>
      <c r="E75" s="164" t="s">
        <v>17</v>
      </c>
    </row>
    <row r="76" spans="1:5" ht="33" customHeight="1">
      <c r="A76" s="34"/>
      <c r="B76" s="146" t="s">
        <v>40</v>
      </c>
      <c r="C76" s="141">
        <v>90</v>
      </c>
      <c r="D76" s="162" t="s">
        <v>17</v>
      </c>
      <c r="E76" s="162" t="s">
        <v>17</v>
      </c>
    </row>
    <row r="77" spans="1:5" ht="25.5" customHeight="1">
      <c r="A77" s="34"/>
      <c r="B77" s="147" t="s">
        <v>14</v>
      </c>
      <c r="C77" s="143"/>
      <c r="D77" s="142"/>
      <c r="E77" s="142"/>
    </row>
    <row r="78" spans="1:5" ht="19.5" customHeight="1">
      <c r="A78" s="34"/>
      <c r="B78" s="138" t="s">
        <v>41</v>
      </c>
      <c r="C78" s="145">
        <v>91</v>
      </c>
      <c r="D78" s="162" t="s">
        <v>17</v>
      </c>
      <c r="E78" s="162" t="s">
        <v>17</v>
      </c>
    </row>
    <row r="79" spans="1:5" ht="24.75" customHeight="1">
      <c r="A79" s="34"/>
      <c r="B79" s="138" t="s">
        <v>42</v>
      </c>
      <c r="C79" s="145">
        <v>92</v>
      </c>
      <c r="D79" s="162" t="s">
        <v>17</v>
      </c>
      <c r="E79" s="162" t="s">
        <v>17</v>
      </c>
    </row>
    <row r="80" spans="1:5" ht="35.25" customHeight="1">
      <c r="A80" s="34"/>
      <c r="B80" s="138" t="s">
        <v>43</v>
      </c>
      <c r="C80" s="145">
        <v>93</v>
      </c>
      <c r="D80" s="162" t="s">
        <v>17</v>
      </c>
      <c r="E80" s="162" t="s">
        <v>17</v>
      </c>
    </row>
    <row r="81" spans="1:5" ht="33" customHeight="1">
      <c r="A81" s="34"/>
      <c r="B81" s="138" t="s">
        <v>44</v>
      </c>
      <c r="C81" s="145">
        <v>94</v>
      </c>
      <c r="D81" s="162" t="s">
        <v>17</v>
      </c>
      <c r="E81" s="162" t="s">
        <v>17</v>
      </c>
    </row>
    <row r="82" spans="1:5" ht="32.25" customHeight="1">
      <c r="A82" s="34"/>
      <c r="B82" s="151" t="s">
        <v>45</v>
      </c>
      <c r="C82" s="145">
        <v>95</v>
      </c>
      <c r="D82" s="162" t="s">
        <v>17</v>
      </c>
      <c r="E82" s="162" t="s">
        <v>17</v>
      </c>
    </row>
    <row r="83" spans="1:5" ht="27" customHeight="1">
      <c r="A83" s="34"/>
      <c r="B83" s="153" t="s">
        <v>46</v>
      </c>
      <c r="C83" s="154">
        <v>100</v>
      </c>
      <c r="D83" s="166" t="s">
        <v>381</v>
      </c>
      <c r="E83" s="166" t="s">
        <v>382</v>
      </c>
    </row>
    <row r="84" spans="1:5" ht="29.25" customHeight="1">
      <c r="A84" s="34"/>
      <c r="B84" s="138" t="s">
        <v>47</v>
      </c>
      <c r="C84" s="149"/>
      <c r="D84" s="144"/>
      <c r="E84" s="144"/>
    </row>
    <row r="85" spans="2:5" ht="11.25">
      <c r="B85" s="138" t="s">
        <v>48</v>
      </c>
      <c r="C85" s="154">
        <v>110</v>
      </c>
      <c r="D85" s="162" t="s">
        <v>300</v>
      </c>
      <c r="E85" s="162" t="s">
        <v>383</v>
      </c>
    </row>
    <row r="86" spans="2:5" ht="17.25" customHeight="1">
      <c r="B86" s="138" t="s">
        <v>49</v>
      </c>
      <c r="C86" s="154">
        <v>120</v>
      </c>
      <c r="D86" s="162" t="s">
        <v>301</v>
      </c>
      <c r="E86" s="162" t="s">
        <v>384</v>
      </c>
    </row>
    <row r="87" spans="2:5" ht="26.25" customHeight="1">
      <c r="B87" s="138" t="s">
        <v>50</v>
      </c>
      <c r="C87" s="154">
        <v>130</v>
      </c>
      <c r="D87" s="162" t="s">
        <v>385</v>
      </c>
      <c r="E87" s="162" t="s">
        <v>386</v>
      </c>
    </row>
    <row r="88" spans="2:5" ht="27.75" customHeight="1">
      <c r="B88" s="153" t="s">
        <v>51</v>
      </c>
      <c r="C88" s="154">
        <v>140</v>
      </c>
      <c r="D88" s="167" t="s">
        <v>381</v>
      </c>
      <c r="E88" s="167" t="s">
        <v>382</v>
      </c>
    </row>
    <row r="89" spans="2:5" ht="54.75" customHeight="1">
      <c r="B89" s="70" t="s">
        <v>52</v>
      </c>
      <c r="C89" s="71" t="s">
        <v>270</v>
      </c>
      <c r="D89" s="130"/>
      <c r="E89" s="160"/>
    </row>
    <row r="90" spans="2:5" ht="12">
      <c r="B90" s="72"/>
      <c r="C90" s="73"/>
      <c r="D90" s="130"/>
      <c r="E90" s="160"/>
    </row>
    <row r="91" spans="2:5" ht="12">
      <c r="B91" s="72"/>
      <c r="C91" s="73"/>
      <c r="D91" s="130"/>
      <c r="E91" s="160"/>
    </row>
    <row r="92" spans="2:5" ht="12">
      <c r="B92" s="72"/>
      <c r="C92" s="73"/>
      <c r="D92" s="130"/>
      <c r="E92" s="160"/>
    </row>
    <row r="93" spans="2:5" ht="12">
      <c r="B93" s="70" t="s">
        <v>207</v>
      </c>
      <c r="C93" s="71" t="s">
        <v>208</v>
      </c>
      <c r="D93" s="130"/>
      <c r="E93" s="160"/>
    </row>
    <row r="94" spans="2:5" ht="12">
      <c r="B94" s="72"/>
      <c r="C94" s="73"/>
      <c r="D94" s="157"/>
      <c r="E94" s="160"/>
    </row>
    <row r="95" spans="2:5" ht="12">
      <c r="B95" s="72"/>
      <c r="C95" s="73"/>
      <c r="D95" s="157"/>
      <c r="E95" s="160"/>
    </row>
    <row r="96" spans="2:5" ht="12">
      <c r="B96" s="72"/>
      <c r="C96" s="73"/>
      <c r="D96" s="130"/>
      <c r="E96" s="160"/>
    </row>
    <row r="97" spans="2:5" ht="12.75">
      <c r="B97" s="70" t="s">
        <v>242</v>
      </c>
      <c r="C97" s="71" t="s">
        <v>243</v>
      </c>
      <c r="D97" s="132"/>
      <c r="E97" s="160"/>
    </row>
    <row r="98" spans="2:5" ht="12.75">
      <c r="B98" s="72"/>
      <c r="C98" s="73"/>
      <c r="D98" s="132"/>
      <c r="E98" s="160"/>
    </row>
    <row r="99" spans="2:5" ht="12">
      <c r="B99" s="72" t="s">
        <v>244</v>
      </c>
      <c r="C99" s="73"/>
      <c r="D99" s="130"/>
      <c r="E99" s="160"/>
    </row>
    <row r="100" spans="2:5" ht="12.75">
      <c r="B100" s="67"/>
      <c r="C100" s="68"/>
      <c r="D100" s="80"/>
      <c r="E100" s="80"/>
    </row>
    <row r="101" spans="2:5" ht="12.75">
      <c r="B101" s="67"/>
      <c r="C101" s="68"/>
      <c r="D101" s="80"/>
      <c r="E101" s="80"/>
    </row>
    <row r="102" spans="2:5" ht="12.75">
      <c r="B102" s="67"/>
      <c r="C102" s="68"/>
      <c r="D102" s="80"/>
      <c r="E102" s="80"/>
    </row>
    <row r="103" spans="2:5" ht="12.75">
      <c r="B103" s="67"/>
      <c r="C103" s="68"/>
      <c r="D103" s="80"/>
      <c r="E103" s="80"/>
    </row>
    <row r="104" spans="2:5" ht="12.75">
      <c r="B104" s="67"/>
      <c r="C104" s="68"/>
      <c r="D104" s="80"/>
      <c r="E104" s="80"/>
    </row>
    <row r="105" spans="2:5" ht="12.75">
      <c r="B105" s="67"/>
      <c r="C105" s="68"/>
      <c r="D105" s="80"/>
      <c r="E105" s="80"/>
    </row>
    <row r="106" spans="2:5" ht="12.75">
      <c r="B106" s="67"/>
      <c r="C106" s="68"/>
      <c r="D106" s="80"/>
      <c r="E106" s="80"/>
    </row>
    <row r="107" spans="2:5" ht="12.75">
      <c r="B107" s="67"/>
      <c r="C107" s="68"/>
      <c r="D107" s="80"/>
      <c r="E107" s="80"/>
    </row>
    <row r="108" spans="2:5" ht="12.75">
      <c r="B108" s="67"/>
      <c r="C108" s="68"/>
      <c r="D108" s="80"/>
      <c r="E108" s="80"/>
    </row>
    <row r="109" spans="2:5" ht="12.75">
      <c r="B109" s="67"/>
      <c r="C109" s="68"/>
      <c r="D109" s="80"/>
      <c r="E109" s="80"/>
    </row>
    <row r="110" spans="2:5" ht="12.75">
      <c r="B110" s="67"/>
      <c r="C110" s="68"/>
      <c r="D110" s="80"/>
      <c r="E110" s="80"/>
    </row>
    <row r="111" spans="2:5" ht="12.75">
      <c r="B111" s="67"/>
      <c r="C111" s="68"/>
      <c r="D111" s="80"/>
      <c r="E111" s="80"/>
    </row>
    <row r="112" spans="2:5" ht="12.75">
      <c r="B112" s="67"/>
      <c r="C112" s="68"/>
      <c r="D112" s="80"/>
      <c r="E112" s="80"/>
    </row>
    <row r="113" spans="2:5" ht="12.75">
      <c r="B113" s="67"/>
      <c r="C113" s="68"/>
      <c r="D113" s="80"/>
      <c r="E113" s="80"/>
    </row>
    <row r="114" spans="2:5" ht="12.75">
      <c r="B114" s="67"/>
      <c r="C114" s="68"/>
      <c r="D114" s="80"/>
      <c r="E114" s="80"/>
    </row>
    <row r="115" spans="2:5" ht="12.75">
      <c r="B115" s="67"/>
      <c r="C115" s="68"/>
      <c r="D115" s="80"/>
      <c r="E115" s="80"/>
    </row>
    <row r="116" spans="2:5" ht="12.75">
      <c r="B116" s="67"/>
      <c r="C116" s="68"/>
      <c r="D116" s="80"/>
      <c r="E116" s="80"/>
    </row>
    <row r="117" spans="2:5" ht="12.75">
      <c r="B117" s="67"/>
      <c r="C117" s="68"/>
      <c r="D117" s="80"/>
      <c r="E117" s="80"/>
    </row>
    <row r="118" spans="2:5" ht="12.75">
      <c r="B118" s="67"/>
      <c r="C118" s="68"/>
      <c r="D118" s="80"/>
      <c r="E118" s="80"/>
    </row>
    <row r="119" spans="2:5" ht="12.75">
      <c r="B119" s="67"/>
      <c r="C119" s="68"/>
      <c r="D119" s="80"/>
      <c r="E119" s="80"/>
    </row>
    <row r="120" spans="2:5" ht="12.75">
      <c r="B120" s="67"/>
      <c r="C120" s="68"/>
      <c r="D120" s="80"/>
      <c r="E120" s="80"/>
    </row>
    <row r="121" spans="2:5" ht="12.75">
      <c r="B121" s="67"/>
      <c r="C121" s="68"/>
      <c r="D121" s="80"/>
      <c r="E121" s="80"/>
    </row>
    <row r="122" spans="2:5" ht="12.75">
      <c r="B122" s="67"/>
      <c r="C122" s="68"/>
      <c r="D122" s="80"/>
      <c r="E122" s="80"/>
    </row>
    <row r="123" spans="2:5" ht="12.75">
      <c r="B123" s="67"/>
      <c r="C123" s="68"/>
      <c r="D123" s="80"/>
      <c r="E123" s="80"/>
    </row>
    <row r="124" spans="2:5" ht="12.75">
      <c r="B124" s="67"/>
      <c r="C124" s="68"/>
      <c r="D124" s="80"/>
      <c r="E124" s="80"/>
    </row>
    <row r="125" spans="2:5" ht="12.75">
      <c r="B125" s="67"/>
      <c r="C125" s="68"/>
      <c r="D125" s="80"/>
      <c r="E125" s="80"/>
    </row>
    <row r="126" spans="2:5" ht="12.75">
      <c r="B126" s="67"/>
      <c r="C126" s="68"/>
      <c r="D126" s="80"/>
      <c r="E126" s="80"/>
    </row>
    <row r="127" spans="2:5" ht="12.75">
      <c r="B127" s="67"/>
      <c r="C127" s="68"/>
      <c r="D127" s="80"/>
      <c r="E127" s="80"/>
    </row>
    <row r="128" spans="2:5" ht="12.75">
      <c r="B128" s="67"/>
      <c r="C128" s="68"/>
      <c r="D128" s="80"/>
      <c r="E128" s="80"/>
    </row>
    <row r="129" spans="2:5" ht="12.75">
      <c r="B129" s="67"/>
      <c r="C129" s="68"/>
      <c r="D129" s="80"/>
      <c r="E129" s="80"/>
    </row>
    <row r="130" spans="2:5" ht="12.75">
      <c r="B130" s="67"/>
      <c r="C130" s="68"/>
      <c r="D130" s="80"/>
      <c r="E130" s="80"/>
    </row>
    <row r="131" spans="2:5" ht="12.75">
      <c r="B131" s="67"/>
      <c r="C131" s="68"/>
      <c r="D131" s="80"/>
      <c r="E131" s="80"/>
    </row>
    <row r="132" spans="2:5" ht="12.75">
      <c r="B132" s="67"/>
      <c r="C132" s="68"/>
      <c r="D132" s="80"/>
      <c r="E132" s="80"/>
    </row>
    <row r="133" spans="2:5" ht="12.75">
      <c r="B133" s="67"/>
      <c r="C133" s="68"/>
      <c r="D133" s="80"/>
      <c r="E133" s="80"/>
    </row>
    <row r="134" spans="2:5" ht="12.75">
      <c r="B134" s="67"/>
      <c r="C134" s="68"/>
      <c r="D134" s="80"/>
      <c r="E134" s="80"/>
    </row>
    <row r="135" spans="2:5" ht="12.75">
      <c r="B135" s="67"/>
      <c r="C135" s="68"/>
      <c r="D135" s="80"/>
      <c r="E135" s="80"/>
    </row>
    <row r="136" spans="2:5" ht="12.75">
      <c r="B136" s="67"/>
      <c r="C136" s="68"/>
      <c r="D136" s="80"/>
      <c r="E136" s="80"/>
    </row>
    <row r="137" spans="2:5" ht="12.75">
      <c r="B137" s="67"/>
      <c r="C137" s="68"/>
      <c r="D137" s="80"/>
      <c r="E137" s="80"/>
    </row>
    <row r="138" spans="2:5" ht="12.75">
      <c r="B138" s="67"/>
      <c r="C138" s="68"/>
      <c r="D138" s="80"/>
      <c r="E138" s="80"/>
    </row>
    <row r="139" spans="2:5" ht="12.75">
      <c r="B139" s="67"/>
      <c r="C139" s="68"/>
      <c r="D139" s="80"/>
      <c r="E139" s="80"/>
    </row>
    <row r="140" spans="2:5" ht="12.75">
      <c r="B140" s="67"/>
      <c r="C140" s="68"/>
      <c r="D140" s="80"/>
      <c r="E140" s="80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2013-12-09T09:03:42Z</cp:lastPrinted>
  <dcterms:created xsi:type="dcterms:W3CDTF">2008-07-10T07:01:31Z</dcterms:created>
  <dcterms:modified xsi:type="dcterms:W3CDTF">2014-01-11T10:28:15Z</dcterms:modified>
  <cp:category/>
  <cp:version/>
  <cp:contentType/>
  <cp:contentStatus/>
  <cp:revision>1</cp:revision>
</cp:coreProperties>
</file>