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4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<sst xmlns="http://schemas.openxmlformats.org/spreadsheetml/2006/main" count="936" uniqueCount="397">
  <si>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</si>
  <si>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</si>
  <si>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</si>
  <si>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</si>
  <si>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</si>
  <si>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</si>
  <si>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</si>
  <si>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</si>
  <si>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</si>
  <si>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</si>
  <si>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</si>
  <si>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</si>
  <si>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</si>
  <si>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</si>
  <si>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</si>
  <si>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</si>
  <si>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</si>
  <si>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</si>
  <si>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</si>
  <si>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</si>
  <si>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</si>
  <si>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</si>
  <si>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</si>
  <si>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</si>
  <si>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</si>
  <si>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</si>
  <si>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</si>
  <si>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</si>
  <si>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</si>
  <si>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</si>
  <si>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</si>
  <si>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</si>
  <si>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</si>
  <si>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</si>
  <si>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</si>
  <si>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</si>
  <si>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</si>
  <si>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</si>
  <si>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</si>
  <si>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</si>
  <si>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</si>
  <si>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</si>
  <si>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</si>
  <si>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</si>
  <si>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</si>
  <si>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</si>
  <si>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</si>
  <si>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</si>
  <si>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</si>
  <si>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</si>
  <si>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</si>
  <si>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</si>
  <si>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</si>
  <si>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</si>
  <si>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</si>
  <si>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</si>
  <si>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</si>
  <si>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</si>
  <si>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</si>
  <si>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</si>
  <si>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</si>
  <si>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</si>
  <si>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</si>
  <si>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</si>
  <si>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</si>
  <si>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</si>
  <si>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</si>
  <si>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</si>
  <si>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</si>
  <si>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</si>
  <si>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</si>
  <si>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</si>
  <si>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</si>
  <si>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</si>
  <si>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</si>
  <si>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</si>
  <si>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</si>
  <si>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</si>
  <si>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</si>
  <si>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</si>
  <si>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</si>
  <si>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</si>
  <si>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</si>
  <si>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</si>
  <si>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</si>
  <si>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</si>
  <si>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</si>
  <si>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</si>
  <si>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</si>
  <si>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</si>
  <si>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</si>
  <si>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</si>
  <si>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</si>
  <si>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</si>
  <si>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</si>
  <si>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</si>
  <si>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</si>
  <si>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</si>
  <si>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</si>
  <si>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</si>
  <si>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</si>
  <si>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</si>
  <si>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</si>
  <si>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</si>
  <si>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</si>
  <si>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</si>
  <si>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</si>
  <si>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</si>
  <si>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</si>
  <si>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</si>
  <si>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</si>
  <si>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</si>
  <si>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</si>
  <si>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</si>
  <si>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</si>
  <si>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</si>
  <si>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</si>
  <si>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</si>
  <si>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</si>
  <si>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</si>
  <si>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</si>
  <si>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</si>
  <si>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</si>
  <si>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</si>
  <si>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</si>
  <si>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</si>
  <si>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</si>
  <si>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</si>
  <si>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</si>
  <si>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</si>
  <si>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</si>
  <si>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</si>
  <si>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</si>
  <si>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</si>
  <si>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</si>
  <si>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</si>
  <si>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</si>
  <si>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</si>
  <si>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</si>
  <si>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</si>
  <si>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</si>
  <si>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</si>
  <si>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</si>
  <si>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</si>
  <si>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</si>
  <si>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</si>
  <si>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</si>
  <si>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</si>
  <si>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</si>
  <si>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</si>
  <si>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</si>
  <si>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</si>
  <si>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</si>
  <si>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</si>
  <si>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</si>
  <si>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</si>
  <si>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</si>
  <si>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</si>
  <si>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</si>
  <si>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</si>
  <si>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</si>
  <si>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</si>
  <si>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</si>
  <si>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</si>
  <si>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</si>
  <si>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</si>
  <si>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</si>
  <si>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</si>
  <si>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</si>
  <si>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</si>
  <si>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</si>
  <si>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</si>
  <si>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</si>
  <si>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</si>
  <si>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</si>
  <si>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</si>
  <si>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</si>
  <si>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</si>
  <si>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</si>
  <si>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</si>
  <si>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</si>
  <si>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</si>
  <si>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</si>
  <si>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</si>
  <si>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</si>
  <si>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</si>
  <si>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</si>
  <si>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</si>
  <si>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</si>
  <si>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</si>
  <si>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</si>
  <si>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</si>
  <si>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</si>
  <si>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</si>
  <si>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</si>
  <si>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</si>
  <si>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</si>
  <si>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</si>
  <si>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</si>
  <si>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</si>
  <si>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</si>
  <si>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</si>
  <si>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</si>
  <si>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</si>
  <si>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</si>
  <si>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</si>
  <si>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</si>
  <si>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</si>
  <si>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</si>
  <si>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</si>
  <si>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</si>
  <si>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</si>
  <si>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</si>
  <si>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</si>
  <si>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</si>
  <si>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</si>
  <si>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</si>
  <si>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</si>
  <si>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</si>
  <si>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</si>
  <si>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</si>
  <si>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</si>
  <si>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</si>
  <si>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</si>
  <si>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</si>
  <si>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</si>
  <si>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</si>
  <si>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</si>
  <si>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</si>
  <si>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</si>
  <si>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</si>
  <si>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</si>
  <si>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</si>
  <si>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</si>
  <si>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</si>
  <si>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</si>
  <si>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</si>
  <si>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</si>
  <si>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</si>
  <si>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</si>
  <si>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</si>
  <si>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</si>
  <si>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</si>
  <si>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</si>
  <si>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</si>
  <si>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</si>
  <si>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</si>
  <si>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</si>
  <si>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</si>
  <si>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</si>
  <si>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</si>
  <si>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</si>
  <si>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</si>
  <si>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</si>
  <si>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</si>
  <si>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</si>
  <si>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</si>
  <si>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</si>
  <si>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</si>
  <si>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</si>
  <si>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</si>
  <si>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</si>
  <si>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</si>
  <si>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</si>
  <si>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</si>
  <si>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</si>
  <si>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</si>
  <si>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</si>
  <si>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</si>
  <si>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</si>
  <si>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</si>
  <si>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</si>
  <si>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</si>
  <si>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</si>
  <si>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</si>
  <si>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</si>
  <si>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</si>
  <si>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</si>
  <si>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</si>
  <si>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</si>
  <si>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</si>
  <si>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</si>
  <si>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</si>
  <si>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</si>
  <si>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</si>
  <si>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</si>
  <si>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</si>
  <si>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</si>
  <si>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</si>
  <si>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</si>
  <si>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</si>
  <si>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</si>
  <si>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</si>
  <si>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</si>
  <si>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</si>
  <si>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</si>
  <si>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</si>
  <si>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</si>
  <si>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</si>
  <si>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</si>
  <si>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</si>
  <si>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</si>
  <si>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</si>
  <si>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</si>
  <si>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</si>
  <si>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</si>
  <si>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</si>
  <si>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</si>
  <si>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</si>
  <si>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</si>
  <si>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</si>
  <si>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</si>
  <si>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</si>
  <si>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</si>
  <si>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</si>
  <si>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</si>
  <si>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</si>
  <si>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</si>
  <si>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</si>
  <si>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</si>
  <si>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</si>
  <si>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</si>
  <si>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</si>
  <si>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</si>
  <si>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</si>
  <si>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</si>
  <si>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</si>
  <si>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</si>
  <si>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обыкновенная, Квадра, рег. номер 1-01-43069-A</t>
  </si>
  <si>
    <t>________________________Рыбаков А.В.</t>
  </si>
  <si>
    <t>___________________________  Рыбаков А.В.</t>
  </si>
  <si>
    <t>Акция обыкновенная, ТГК, рег. номер 1-01-55392-Е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</si>
  <si>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</si>
  <si>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</si>
  <si>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</si>
  <si>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</si>
  <si>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</si>
  <si>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</si>
  <si>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</si>
  <si>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</si>
  <si>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</si>
  <si>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</si>
  <si>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</si>
  <si>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</si>
  <si>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</si>
  <si>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</si>
  <si>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</si>
  <si>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</si>
  <si>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</si>
  <si>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</si>
  <si>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</si>
  <si>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</si>
  <si>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</si>
  <si>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</si>
  <si>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</si>
  <si>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</si>
  <si>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</si>
  <si>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</si>
  <si>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</si>
  <si>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</si>
  <si>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Облигация корпоративная, Соллерс   ОАО, рег. номер 4-02-02461-D, дата погашения: 17.07.2013</t>
  </si>
  <si>
    <t>Облигация корпоративная, Аптечная сеть 36.6, рег. номер 4-02-07335-A, дата погашения: 05.06.2012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</si>
  <si>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</si>
  <si>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</si>
  <si>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</si>
  <si>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</si>
  <si>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ТД "КОПЕЙКА" ОАО , рег. номер 4B02-02-55165-E, дата погашения: 01.10.2013</t>
  </si>
  <si>
    <t>Облигация корпоративная, РУСАЛ Братск, рег. номер 4-08-20075-F, дата погашения: 05.04.2021</t>
  </si>
  <si>
    <t>Акция обыкновенная, ВолгаТелеком, рег. номер 1-01-00137-А</t>
  </si>
  <si>
    <t>Акция обыкновенная, ВТБ, рег. номер 10401000B</t>
  </si>
  <si>
    <t>Акция обыкновенная, СЗ Телеком, рег. номер 1-02-00119-A</t>
  </si>
  <si>
    <t>Акция привилегированная, Транснефть, рег. номер 2-01-00206-A</t>
  </si>
  <si>
    <t>Облигация корпоративная, Соллерс   ОАО, рег. номер 4B02-02-02461-D, дата погашения: 01.05.2013</t>
  </si>
  <si>
    <t>Облигация корпоративная, ЧТПЗ  ОАО, рег. номер 4B02-01-00182-A, дата погашения: 04.12.2012</t>
  </si>
  <si>
    <t>Облигация корпоративная, ЕвразХолдинг Финанс, рег. номер 4-01-36383-R, дата погашения: 13.03.2020</t>
  </si>
  <si>
    <t>Облигация корпоративная, ПрофМедиа Финанс, рег. номер 4-01-36394-R, дата погашения: 16.07.2015</t>
  </si>
  <si>
    <t xml:space="preserve">ОАО "Промсвязьбанк" </t>
  </si>
  <si>
    <t>Имущество, составляющее паевой инвестиционные фонд</t>
  </si>
  <si>
    <t>Акция обыкновенная, Ростелеком, рег. номер 1-01-00124-A</t>
  </si>
  <si>
    <t>Акция обыкновенная, Роснефть, рег. номер 1-02-00122-A</t>
  </si>
  <si>
    <t>Акция обыкновенная, Магнитогорский металлургический комбинат, рег. номер 1-03-00078-A</t>
  </si>
  <si>
    <t>Акция обыкновенная, Мечел, рег. номер 1-01-55005-E</t>
  </si>
  <si>
    <t>Акция обыкновенная, Федгидрогенком, рег. номер 1-01-55038-E</t>
  </si>
  <si>
    <t>Справка о несоблюдении требований к составу и структуре активов на 30.12.2011г.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</si>
  <si>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</si>
  <si>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>ГМК НОРИЛЬСКИЙ НИКЕЛЬ Рег. № 1-01-40155-F</t>
  </si>
  <si>
    <t>02.12.2011</t>
  </si>
  <si>
    <t>12.12.2011</t>
  </si>
  <si>
    <t>на 30.12.2011г.</t>
  </si>
  <si>
    <t>30.12.2011 (по состоянию на 20:00 МСК)        (руб.)</t>
  </si>
  <si>
    <t>Сумма (оценочная стоимость) на 30.12.2011</t>
  </si>
  <si>
    <t>Сумма (оценочная стоимость) на 29.12.2011</t>
  </si>
  <si>
    <t>о приросте (об уменьшении) стоимости имущества на 30.12.2011г.</t>
  </si>
  <si>
    <t>о владельцах инвестиционных паев паевого инвестиционного фонда 30.12.2011г.</t>
  </si>
  <si>
    <t>Облигация корпоративная, ТКС Банк (ЗАО), рег. номер 4B020302673B, дата погашения: 18.02.2014</t>
  </si>
  <si>
    <t xml:space="preserve"> о стоимости активов на 30.12.2011г.</t>
  </si>
  <si>
    <t>составляющего паевой инвестиционный фонд на 30.12.2011г.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</si>
</sst>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13" fillId="0" borderId="0" xfId="52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2" xfId="54" applyBorder="1" applyAlignment="1">
      <alignment/>
      <protection/>
    </xf>
    <xf numFmtId="0" fontId="0" fillId="0" borderId="12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16" fillId="0" borderId="10" xfId="54" applyFont="1" applyBorder="1" applyAlignment="1">
      <alignment wrapText="1"/>
      <protection/>
    </xf>
    <xf numFmtId="0" fontId="0" fillId="0" borderId="11" xfId="54" applyBorder="1" applyAlignment="1">
      <alignment wrapText="1"/>
      <protection/>
    </xf>
    <xf numFmtId="0" fontId="0" fillId="0" borderId="12" xfId="54" applyBorder="1" applyAlignment="1">
      <alignment wrapText="1"/>
      <protection/>
    </xf>
    <xf numFmtId="0" fontId="0" fillId="0" borderId="14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0" fontId="0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0" fontId="5" fillId="0" borderId="10" xfId="50" applyFont="1" applyBorder="1" applyAlignment="1">
      <alignment wrapText="1"/>
      <protection/>
    </xf>
    <xf numFmtId="0" fontId="5" fillId="0" borderId="11" xfId="50" applyFont="1" applyBorder="1" applyAlignment="1">
      <alignment vertical="top"/>
      <protection/>
    </xf>
    <xf numFmtId="0" fontId="6" fillId="0" borderId="11" xfId="50" applyFont="1" applyBorder="1" applyAlignment="1">
      <alignment horizontal="center" vertical="top"/>
      <protection/>
    </xf>
    <xf numFmtId="0" fontId="5" fillId="0" borderId="12" xfId="50" applyFont="1" applyBorder="1" applyAlignment="1">
      <alignment/>
      <protection/>
    </xf>
    <xf numFmtId="0" fontId="6" fillId="0" borderId="12" xfId="50" applyFont="1" applyBorder="1" applyAlignment="1">
      <alignment horizontal="center" vertical="top"/>
      <protection/>
    </xf>
    <xf numFmtId="0" fontId="5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center" vertical="top"/>
      <protection/>
    </xf>
    <xf numFmtId="0" fontId="5" fillId="0" borderId="11" xfId="50" applyFont="1" applyBorder="1" applyAlignment="1">
      <alignment wrapText="1"/>
      <protection/>
    </xf>
    <xf numFmtId="0" fontId="5" fillId="0" borderId="12" xfId="50" applyFont="1" applyBorder="1" applyAlignment="1">
      <alignment wrapText="1"/>
      <protection/>
    </xf>
    <xf numFmtId="0" fontId="6" fillId="0" borderId="13" xfId="50" applyFont="1" applyBorder="1" applyAlignment="1">
      <alignment horizontal="center" vertical="top"/>
      <protection/>
    </xf>
    <xf numFmtId="0" fontId="17" fillId="0" borderId="10" xfId="50" applyFont="1" applyBorder="1" applyAlignment="1">
      <alignment wrapText="1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7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7" fillId="0" borderId="10" xfId="55" applyFont="1" applyBorder="1" applyAlignment="1">
      <alignment horizontal="right" vertical="center"/>
      <protection/>
    </xf>
    <xf numFmtId="0" fontId="17" fillId="0" borderId="11" xfId="55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0" fontId="22" fillId="0" borderId="10" xfId="50" applyFont="1" applyBorder="1" applyAlignment="1">
      <alignment wrapText="1"/>
      <protection/>
    </xf>
    <xf numFmtId="2" fontId="0" fillId="0" borderId="11" xfId="54" applyNumberFormat="1" applyFont="1" applyBorder="1" applyAlignment="1">
      <alignment horizontal="right" vertical="center"/>
      <protection/>
    </xf>
    <xf numFmtId="0" fontId="0" fillId="0" borderId="11" xfId="54" applyFont="1" applyBorder="1" applyAlignment="1">
      <alignment horizontal="right" vertical="center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" fontId="0" fillId="0" borderId="11" xfId="54" applyNumberFormat="1" applyFont="1" applyBorder="1" applyAlignment="1">
      <alignment horizontal="right" vertical="center"/>
      <protection/>
    </xf>
    <xf numFmtId="1" fontId="4" fillId="0" borderId="10" xfId="54" applyNumberFormat="1" applyFont="1" applyBorder="1" applyAlignment="1">
      <alignment horizontal="right" vertical="center"/>
      <protection/>
    </xf>
    <xf numFmtId="0" fontId="0" fillId="0" borderId="10" xfId="50" applyBorder="1" applyAlignment="1">
      <alignment horizontal="center" vertical="top"/>
      <protection/>
    </xf>
    <xf numFmtId="166" fontId="5" fillId="0" borderId="10" xfId="55" applyNumberFormat="1" applyFont="1" applyBorder="1" applyAlignment="1">
      <alignment horizontal="right" vertical="center"/>
      <protection/>
    </xf>
    <xf numFmtId="0" fontId="0" fillId="0" borderId="10" xfId="54" applyBorder="1" applyAlignment="1">
      <alignment horizontal="right" vertical="center"/>
      <protection/>
    </xf>
    <xf numFmtId="2" fontId="4" fillId="0" borderId="10" xfId="54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2" fontId="0" fillId="0" borderId="10" xfId="54" applyNumberFormat="1" applyBorder="1" applyAlignment="1">
      <alignment horizontal="right" vertical="center"/>
      <protection/>
    </xf>
    <xf numFmtId="2" fontId="0" fillId="0" borderId="10" xfId="54" applyNumberFormat="1" applyFont="1" applyBorder="1" applyAlignment="1">
      <alignment horizontal="right" vertical="center"/>
      <protection/>
    </xf>
    <xf numFmtId="0" fontId="0" fillId="0" borderId="10" xfId="50" applyBorder="1" applyAlignment="1">
      <alignment/>
      <protection/>
    </xf>
    <xf numFmtId="4" fontId="0" fillId="0" borderId="11" xfId="50" applyNumberFormat="1" applyFont="1" applyBorder="1" applyAlignment="1">
      <alignment horizontal="right" vertical="center"/>
      <protection/>
    </xf>
    <xf numFmtId="4" fontId="0" fillId="0" borderId="12" xfId="50" applyNumberFormat="1" applyFont="1" applyBorder="1" applyAlignment="1">
      <alignment horizontal="right" vertical="center"/>
      <protection/>
    </xf>
    <xf numFmtId="4" fontId="0" fillId="0" borderId="12" xfId="50" applyNumberFormat="1" applyFont="1" applyBorder="1" applyAlignment="1">
      <alignment/>
      <protection/>
    </xf>
    <xf numFmtId="4" fontId="0" fillId="0" borderId="10" xfId="50" applyNumberFormat="1" applyFont="1" applyBorder="1" applyAlignment="1">
      <alignment horizontal="right" vertical="center"/>
      <protection/>
    </xf>
    <xf numFmtId="4" fontId="4" fillId="0" borderId="11" xfId="50" applyNumberFormat="1" applyFont="1" applyBorder="1" applyAlignment="1">
      <alignment horizontal="right" vertical="center"/>
      <protection/>
    </xf>
    <xf numFmtId="4" fontId="0" fillId="0" borderId="10" xfId="50" applyNumberFormat="1" applyFont="1" applyBorder="1" applyAlignment="1">
      <alignment/>
      <protection/>
    </xf>
    <xf numFmtId="4" fontId="4" fillId="0" borderId="10" xfId="50" applyNumberFormat="1" applyFont="1" applyBorder="1" applyAlignment="1">
      <alignment horizontal="right" vertical="center"/>
      <protection/>
    </xf>
    <xf numFmtId="179" fontId="13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Font="1" applyBorder="1" applyAlignment="1">
      <alignment/>
    </xf>
    <xf numFmtId="0" fontId="17" fillId="0" borderId="10" xfId="55" applyFont="1" applyBorder="1" applyAlignment="1">
      <alignment/>
      <protection/>
    </xf>
    <xf numFmtId="0" fontId="0" fillId="0" borderId="10" xfId="55" applyBorder="1" applyAlignment="1">
      <alignment/>
      <protection/>
    </xf>
    <xf numFmtId="0" fontId="5" fillId="0" borderId="10" xfId="55" applyFont="1" applyBorder="1" applyAlignment="1">
      <alignment wrapText="1"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5" fillId="0" borderId="10" xfId="55" applyFont="1" applyBorder="1" applyAlignment="1">
      <alignment vertical="top"/>
      <protection/>
    </xf>
    <xf numFmtId="0" fontId="4" fillId="0" borderId="0" xfId="0" applyNumberFormat="1" applyFont="1" applyAlignment="1">
      <alignment horizontal="left" vertical="center" wrapText="1"/>
    </xf>
    <xf numFmtId="0" fontId="17" fillId="0" borderId="10" xfId="55" applyFont="1" applyBorder="1" applyAlignment="1">
      <alignment wrapText="1"/>
      <protection/>
    </xf>
    <xf numFmtId="0" fontId="20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17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49" fontId="9" fillId="0" borderId="16" xfId="53" applyNumberFormat="1" applyFont="1" applyBorder="1" applyAlignment="1">
      <alignment horizontal="center" wrapText="1"/>
      <protection/>
    </xf>
    <xf numFmtId="49" fontId="9" fillId="0" borderId="17" xfId="53" applyNumberFormat="1" applyFont="1" applyBorder="1" applyAlignment="1">
      <alignment horizontal="center" wrapText="1"/>
      <protection/>
    </xf>
    <xf numFmtId="49" fontId="9" fillId="0" borderId="18" xfId="53" applyNumberFormat="1" applyFont="1" applyBorder="1" applyAlignment="1">
      <alignment horizontal="center" wrapText="1"/>
      <protection/>
    </xf>
    <xf numFmtId="0" fontId="9" fillId="0" borderId="16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9" fillId="0" borderId="16" xfId="53" applyNumberFormat="1" applyFont="1" applyBorder="1" applyAlignment="1">
      <alignment horizontal="center"/>
      <protection/>
    </xf>
    <xf numFmtId="49" fontId="9" fillId="0" borderId="17" xfId="53" applyNumberFormat="1" applyFont="1" applyBorder="1" applyAlignment="1">
      <alignment horizontal="center"/>
      <protection/>
    </xf>
    <xf numFmtId="49" fontId="9" fillId="0" borderId="18" xfId="53" applyNumberFormat="1" applyFont="1" applyBorder="1" applyAlignment="1">
      <alignment horizontal="center"/>
      <protection/>
    </xf>
    <xf numFmtId="49" fontId="14" fillId="0" borderId="16" xfId="53" applyNumberFormat="1" applyFont="1" applyBorder="1" applyAlignment="1">
      <alignment horizontal="center"/>
      <protection/>
    </xf>
    <xf numFmtId="49" fontId="14" fillId="0" borderId="17" xfId="53" applyNumberFormat="1" applyFont="1" applyBorder="1" applyAlignment="1">
      <alignment horizontal="center"/>
      <protection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0" fontId="14" fillId="0" borderId="16" xfId="53" applyNumberFormat="1" applyFont="1" applyBorder="1" applyAlignment="1">
      <alignment horizontal="center"/>
      <protection/>
    </xf>
    <xf numFmtId="10" fontId="14" fillId="0" borderId="17" xfId="53" applyNumberFormat="1" applyFont="1" applyBorder="1" applyAlignment="1">
      <alignment horizontal="center"/>
      <protection/>
    </xf>
    <xf numFmtId="10" fontId="14" fillId="0" borderId="18" xfId="53" applyNumberFormat="1" applyFont="1" applyBorder="1" applyAlignment="1">
      <alignment horizontal="center"/>
      <protection/>
    </xf>
    <xf numFmtId="10" fontId="9" fillId="0" borderId="16" xfId="53" applyNumberFormat="1" applyFont="1" applyBorder="1" applyAlignment="1">
      <alignment horizontal="center"/>
      <protection/>
    </xf>
    <xf numFmtId="10" fontId="9" fillId="0" borderId="17" xfId="53" applyNumberFormat="1" applyFont="1" applyBorder="1" applyAlignment="1">
      <alignment horizontal="center"/>
      <protection/>
    </xf>
    <xf numFmtId="10" fontId="9" fillId="0" borderId="18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left" wrapText="1"/>
      <protection/>
    </xf>
    <xf numFmtId="4" fontId="9" fillId="0" borderId="16" xfId="53" applyNumberFormat="1" applyFont="1" applyBorder="1" applyAlignment="1">
      <alignment horizontal="center"/>
      <protection/>
    </xf>
    <xf numFmtId="4" fontId="9" fillId="0" borderId="17" xfId="53" applyNumberFormat="1" applyFont="1" applyBorder="1" applyAlignment="1">
      <alignment horizontal="center"/>
      <protection/>
    </xf>
    <xf numFmtId="4" fontId="9" fillId="0" borderId="18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9" fontId="13" fillId="0" borderId="10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B9" sqref="B9:E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170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7" t="s">
        <v>111</v>
      </c>
      <c r="C8" s="197"/>
      <c r="D8" s="197"/>
      <c r="E8" s="197"/>
    </row>
    <row r="9" spans="2:5" s="4" customFormat="1" ht="12" customHeight="1">
      <c r="B9" s="198" t="s">
        <v>393</v>
      </c>
      <c r="C9" s="198"/>
      <c r="D9" s="198"/>
      <c r="E9" s="198"/>
    </row>
    <row r="10" spans="2:5" ht="12" customHeight="1">
      <c r="B10" s="37" t="s">
        <v>260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9" t="s">
        <v>262</v>
      </c>
      <c r="C12" s="200"/>
      <c r="D12" s="200"/>
      <c r="E12" s="200"/>
    </row>
    <row r="13" spans="2:5" ht="11.25" customHeight="1">
      <c r="B13" s="200" t="s">
        <v>186</v>
      </c>
      <c r="C13" s="200"/>
      <c r="D13" s="200"/>
      <c r="E13" s="200"/>
    </row>
    <row r="15" spans="2:5" ht="36.75" customHeight="1">
      <c r="B15" s="32" t="s">
        <v>30</v>
      </c>
      <c r="C15" s="15" t="s">
        <v>115</v>
      </c>
      <c r="D15" s="15" t="s">
        <v>171</v>
      </c>
      <c r="E15" s="15" t="s">
        <v>172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3" t="s">
        <v>173</v>
      </c>
      <c r="C17" s="65">
        <v>100</v>
      </c>
      <c r="D17" s="66">
        <f>D19+D21</f>
        <v>24933.80775</v>
      </c>
      <c r="E17" s="66">
        <f>E19+E20+E21</f>
        <v>52572.71111</v>
      </c>
    </row>
    <row r="18" spans="2:5" ht="17.25" customHeight="1">
      <c r="B18" s="64" t="s">
        <v>174</v>
      </c>
      <c r="C18" s="67"/>
      <c r="D18" s="66"/>
      <c r="E18" s="66"/>
    </row>
    <row r="19" spans="2:5" ht="29.25" customHeight="1">
      <c r="B19" s="64" t="s">
        <v>175</v>
      </c>
      <c r="C19" s="69">
        <v>110</v>
      </c>
      <c r="D19" s="66">
        <v>24885.27484</v>
      </c>
      <c r="E19" s="66">
        <v>52546.73916</v>
      </c>
    </row>
    <row r="20" spans="2:5" ht="57.75" customHeight="1">
      <c r="B20" s="64" t="s">
        <v>176</v>
      </c>
      <c r="C20" s="69">
        <v>120</v>
      </c>
      <c r="D20" s="68">
        <v>0</v>
      </c>
      <c r="E20" s="68">
        <v>0</v>
      </c>
    </row>
    <row r="21" spans="2:5" ht="29.25" customHeight="1">
      <c r="B21" s="64" t="s">
        <v>177</v>
      </c>
      <c r="C21" s="69">
        <v>130</v>
      </c>
      <c r="D21" s="68">
        <v>48.53291</v>
      </c>
      <c r="E21" s="68">
        <v>25.97195</v>
      </c>
    </row>
    <row r="22" spans="2:5" ht="57.75" customHeight="1">
      <c r="B22" s="64" t="s">
        <v>178</v>
      </c>
      <c r="C22" s="69">
        <v>140</v>
      </c>
      <c r="D22" s="68">
        <v>0</v>
      </c>
      <c r="E22" s="68">
        <v>0</v>
      </c>
    </row>
    <row r="23" spans="2:5" ht="21" customHeight="1">
      <c r="B23" s="64" t="s">
        <v>179</v>
      </c>
      <c r="C23" s="69">
        <v>150</v>
      </c>
      <c r="D23" s="68">
        <v>0</v>
      </c>
      <c r="E23" s="68">
        <v>0</v>
      </c>
    </row>
    <row r="24" spans="2:5" ht="48.75" customHeight="1">
      <c r="B24" s="64" t="s">
        <v>180</v>
      </c>
      <c r="C24" s="69">
        <v>200</v>
      </c>
      <c r="D24" s="70">
        <f>D26+D27+D28</f>
        <v>489</v>
      </c>
      <c r="E24" s="70">
        <f>E26+E27+E28</f>
        <v>735</v>
      </c>
    </row>
    <row r="25" spans="2:5" ht="21" customHeight="1">
      <c r="B25" s="64" t="s">
        <v>174</v>
      </c>
      <c r="C25" s="67"/>
      <c r="D25" s="66"/>
      <c r="E25" s="66"/>
    </row>
    <row r="26" spans="2:5" ht="33.75" customHeight="1">
      <c r="B26" s="64" t="s">
        <v>181</v>
      </c>
      <c r="C26" s="69">
        <v>210</v>
      </c>
      <c r="D26" s="70">
        <v>483</v>
      </c>
      <c r="E26" s="70">
        <v>732</v>
      </c>
    </row>
    <row r="27" spans="2:5" ht="56.25" customHeight="1">
      <c r="B27" s="64" t="s">
        <v>182</v>
      </c>
      <c r="C27" s="69">
        <v>220</v>
      </c>
      <c r="D27" s="70">
        <v>3</v>
      </c>
      <c r="E27" s="70">
        <v>0</v>
      </c>
    </row>
    <row r="28" spans="2:5" ht="33.75" customHeight="1">
      <c r="B28" s="64" t="s">
        <v>183</v>
      </c>
      <c r="C28" s="69">
        <v>230</v>
      </c>
      <c r="D28" s="70">
        <v>3</v>
      </c>
      <c r="E28" s="70">
        <v>3</v>
      </c>
    </row>
    <row r="29" spans="2:5" ht="57.75" customHeight="1">
      <c r="B29" s="64" t="s">
        <v>184</v>
      </c>
      <c r="C29" s="69">
        <v>240</v>
      </c>
      <c r="D29" s="70">
        <v>0</v>
      </c>
      <c r="E29" s="70">
        <v>0</v>
      </c>
    </row>
    <row r="30" spans="2:5" ht="23.25" customHeight="1">
      <c r="B30" s="64" t="s">
        <v>185</v>
      </c>
      <c r="C30" s="69">
        <v>250</v>
      </c>
      <c r="D30" s="68">
        <v>0</v>
      </c>
      <c r="E30" s="68">
        <v>0</v>
      </c>
    </row>
    <row r="34" ht="11.25">
      <c r="B34" s="17"/>
    </row>
    <row r="35" spans="2:5" ht="21" customHeight="1">
      <c r="B35" s="88" t="s">
        <v>27</v>
      </c>
      <c r="C35" s="89" t="s">
        <v>337</v>
      </c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90"/>
      <c r="C38" s="91"/>
      <c r="D38" s="90"/>
      <c r="E38" s="90"/>
    </row>
    <row r="39" spans="2:5" ht="12">
      <c r="B39" s="88" t="s">
        <v>187</v>
      </c>
      <c r="C39" s="89" t="s">
        <v>338</v>
      </c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90"/>
      <c r="C42" s="91"/>
      <c r="D42" s="90"/>
      <c r="E42" s="90"/>
    </row>
    <row r="43" spans="2:5" ht="12">
      <c r="B43" s="88" t="s">
        <v>270</v>
      </c>
      <c r="C43" s="89" t="s">
        <v>271</v>
      </c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  <row r="46" spans="2:5" ht="12">
      <c r="B46" s="90"/>
      <c r="C46" s="91"/>
      <c r="D46" s="90"/>
      <c r="E46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A4">
      <selection activeCell="B25" sqref="B25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3"/>
      <c r="B1" s="34"/>
      <c r="C1" s="34"/>
      <c r="D1" s="33"/>
    </row>
    <row r="2" spans="1:4" ht="12">
      <c r="A2" s="33"/>
      <c r="B2" s="35" t="s">
        <v>111</v>
      </c>
      <c r="C2" s="36"/>
      <c r="D2" s="36"/>
    </row>
    <row r="3" spans="1:4" ht="15.75" customHeight="1">
      <c r="A3" s="33"/>
      <c r="B3" s="37" t="s">
        <v>112</v>
      </c>
      <c r="C3" s="38"/>
      <c r="D3" s="39"/>
    </row>
    <row r="4" spans="1:4" ht="17.25" customHeight="1">
      <c r="A4" s="33"/>
      <c r="B4" s="201" t="s">
        <v>388</v>
      </c>
      <c r="C4" s="201"/>
      <c r="D4" s="201"/>
    </row>
    <row r="5" spans="1:4" ht="18.75" customHeight="1">
      <c r="A5" s="33"/>
      <c r="B5" s="41" t="s">
        <v>260</v>
      </c>
      <c r="C5" s="42"/>
      <c r="D5" s="41"/>
    </row>
    <row r="6" spans="1:5" ht="20.25" customHeight="1">
      <c r="A6" s="33"/>
      <c r="B6" s="43" t="s">
        <v>5</v>
      </c>
      <c r="C6" s="44"/>
      <c r="D6" s="44"/>
      <c r="E6" s="31"/>
    </row>
    <row r="7" spans="1:5" s="13" customFormat="1" ht="22.5" customHeight="1">
      <c r="A7" s="45"/>
      <c r="B7" s="202" t="s">
        <v>262</v>
      </c>
      <c r="C7" s="203"/>
      <c r="D7" s="203"/>
      <c r="E7" s="30"/>
    </row>
    <row r="8" spans="1:5" s="13" customFormat="1" ht="19.5" customHeight="1">
      <c r="A8" s="45"/>
      <c r="B8" s="202" t="s">
        <v>186</v>
      </c>
      <c r="C8" s="203"/>
      <c r="D8" s="203"/>
      <c r="E8" s="30"/>
    </row>
    <row r="9" spans="1:4" ht="11.25">
      <c r="A9" s="33"/>
      <c r="B9" s="33"/>
      <c r="C9" s="46"/>
      <c r="D9" s="47" t="s">
        <v>113</v>
      </c>
    </row>
    <row r="10" spans="1:4" ht="27" customHeight="1">
      <c r="A10" s="204"/>
      <c r="B10" s="48" t="s">
        <v>114</v>
      </c>
      <c r="C10" s="49" t="s">
        <v>115</v>
      </c>
      <c r="D10" s="49" t="s">
        <v>116</v>
      </c>
    </row>
    <row r="11" spans="1:4" ht="12.75" customHeight="1">
      <c r="A11" s="204"/>
      <c r="B11" s="50" t="s">
        <v>189</v>
      </c>
      <c r="C11" s="51" t="s">
        <v>190</v>
      </c>
      <c r="D11" s="51" t="s">
        <v>191</v>
      </c>
    </row>
    <row r="12" spans="1:4" ht="18" customHeight="1">
      <c r="A12" s="33"/>
      <c r="B12" s="170" t="s">
        <v>117</v>
      </c>
      <c r="C12" s="171" t="s">
        <v>192</v>
      </c>
      <c r="D12" s="121">
        <v>56232676</v>
      </c>
    </row>
    <row r="13" spans="1:6" ht="30.75" customHeight="1">
      <c r="A13" s="33"/>
      <c r="B13" s="172" t="s">
        <v>118</v>
      </c>
      <c r="C13" s="173" t="s">
        <v>193</v>
      </c>
      <c r="D13" s="121">
        <v>102192583.49</v>
      </c>
      <c r="E13" s="72"/>
      <c r="F13" s="87"/>
    </row>
    <row r="14" spans="1:6" ht="36" customHeight="1">
      <c r="A14" s="33"/>
      <c r="B14" s="172" t="s">
        <v>119</v>
      </c>
      <c r="C14" s="173" t="s">
        <v>194</v>
      </c>
      <c r="D14" s="121">
        <v>37311122.9</v>
      </c>
      <c r="E14" s="72"/>
      <c r="F14" s="71"/>
    </row>
    <row r="15" spans="1:6" ht="42" customHeight="1">
      <c r="A15" s="33"/>
      <c r="B15" s="172" t="s">
        <v>120</v>
      </c>
      <c r="C15" s="173" t="s">
        <v>195</v>
      </c>
      <c r="D15" s="121" t="s">
        <v>11</v>
      </c>
      <c r="E15" s="72"/>
      <c r="F15" s="71"/>
    </row>
    <row r="16" spans="1:5" ht="39" customHeight="1">
      <c r="A16" s="33"/>
      <c r="B16" s="172" t="s">
        <v>121</v>
      </c>
      <c r="C16" s="173" t="s">
        <v>196</v>
      </c>
      <c r="D16" s="121" t="s">
        <v>11</v>
      </c>
      <c r="E16" s="72"/>
    </row>
    <row r="17" spans="1:5" ht="39" customHeight="1">
      <c r="A17" s="33"/>
      <c r="B17" s="172" t="s">
        <v>122</v>
      </c>
      <c r="C17" s="173" t="s">
        <v>197</v>
      </c>
      <c r="D17" s="121" t="s">
        <v>11</v>
      </c>
      <c r="E17" s="72"/>
    </row>
    <row r="18" spans="1:5" ht="51.75" customHeight="1">
      <c r="A18" s="33"/>
      <c r="B18" s="172" t="s">
        <v>123</v>
      </c>
      <c r="C18" s="173" t="s">
        <v>198</v>
      </c>
      <c r="D18" s="121">
        <v>-7877777.18</v>
      </c>
      <c r="E18" s="72"/>
    </row>
    <row r="19" spans="1:5" ht="33.75" customHeight="1">
      <c r="A19" s="33"/>
      <c r="B19" s="174" t="s">
        <v>124</v>
      </c>
      <c r="C19" s="173" t="s">
        <v>199</v>
      </c>
      <c r="D19" s="122">
        <v>113236359.41</v>
      </c>
      <c r="E19" s="72"/>
    </row>
    <row r="20" ht="11.25">
      <c r="D20" s="72"/>
    </row>
    <row r="21" ht="11.25">
      <c r="D21" s="62"/>
    </row>
    <row r="22" ht="11.25">
      <c r="D22" s="62"/>
    </row>
    <row r="23" spans="2:4" ht="14.25" customHeight="1">
      <c r="B23" s="17"/>
      <c r="D23" s="62"/>
    </row>
    <row r="24" spans="2:4" ht="12">
      <c r="B24" s="88" t="s">
        <v>27</v>
      </c>
      <c r="C24" s="89" t="s">
        <v>329</v>
      </c>
      <c r="D24" s="90"/>
    </row>
    <row r="25" spans="2:4" ht="12">
      <c r="B25" s="90"/>
      <c r="C25" s="91"/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88" t="s">
        <v>187</v>
      </c>
      <c r="C28" s="89" t="s">
        <v>338</v>
      </c>
      <c r="D28" s="90"/>
    </row>
    <row r="29" spans="2:4" ht="12">
      <c r="B29" s="90"/>
      <c r="C29" s="91"/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88" t="s">
        <v>270</v>
      </c>
      <c r="C32" s="89" t="s">
        <v>271</v>
      </c>
      <c r="D32" s="90"/>
    </row>
    <row r="33" spans="2:4" ht="12">
      <c r="B33" s="90"/>
      <c r="C33" s="91"/>
      <c r="D33" s="90"/>
    </row>
    <row r="34" spans="2:4" ht="12">
      <c r="B34" s="90"/>
      <c r="C34" s="91"/>
      <c r="D34" s="90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zoomScalePageLayoutView="0" workbookViewId="0" topLeftCell="A1">
      <selection activeCell="B31" sqref="B31:F3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9" width="20.83203125" style="0" customWidth="1"/>
  </cols>
  <sheetData>
    <row r="1" spans="2:7" ht="14.25" customHeight="1">
      <c r="B1" s="10" t="s">
        <v>125</v>
      </c>
      <c r="G1"/>
    </row>
    <row r="2" ht="12">
      <c r="B2" s="10" t="s">
        <v>126</v>
      </c>
    </row>
    <row r="3" ht="12">
      <c r="B3" s="10" t="s">
        <v>127</v>
      </c>
    </row>
    <row r="4" s="113" customFormat="1" ht="12" customHeight="1">
      <c r="B4" s="112" t="s">
        <v>260</v>
      </c>
    </row>
    <row r="5" spans="2:3" s="13" customFormat="1" ht="18" customHeight="1">
      <c r="B5" s="200" t="s">
        <v>186</v>
      </c>
      <c r="C5" s="200"/>
    </row>
    <row r="6" spans="2:7" ht="11.25" customHeight="1">
      <c r="B6" s="211" t="s">
        <v>59</v>
      </c>
      <c r="C6" s="211"/>
      <c r="D6" s="211"/>
      <c r="E6" s="211"/>
      <c r="F6" s="211"/>
      <c r="G6"/>
    </row>
    <row r="7" spans="2:6" s="13" customFormat="1" ht="9.75" customHeight="1">
      <c r="B7" s="200" t="s">
        <v>128</v>
      </c>
      <c r="C7" s="200"/>
      <c r="D7" s="200"/>
      <c r="E7" s="200"/>
      <c r="F7" s="200"/>
    </row>
    <row r="8" spans="2:6" s="13" customFormat="1" ht="9.75" customHeight="1">
      <c r="B8" s="200" t="s">
        <v>261</v>
      </c>
      <c r="C8" s="200"/>
      <c r="D8" s="200"/>
      <c r="E8" s="200"/>
      <c r="F8" s="200"/>
    </row>
    <row r="9" spans="2:6" s="13" customFormat="1" ht="9.75" customHeight="1">
      <c r="B9" s="120"/>
      <c r="C9" s="120"/>
      <c r="D9" s="120"/>
      <c r="E9" s="120"/>
      <c r="F9" s="120"/>
    </row>
    <row r="10" spans="2:9" ht="12.75" customHeight="1">
      <c r="B10" s="213" t="s">
        <v>313</v>
      </c>
      <c r="C10" s="214"/>
      <c r="D10" s="214"/>
      <c r="E10" s="214"/>
      <c r="F10" s="213"/>
      <c r="G10" s="149"/>
      <c r="H10" s="150"/>
      <c r="I10" s="151" t="s">
        <v>389</v>
      </c>
    </row>
    <row r="11" spans="2:9" ht="24" customHeight="1">
      <c r="B11" s="215" t="s">
        <v>129</v>
      </c>
      <c r="C11" s="206"/>
      <c r="D11" s="206"/>
      <c r="E11" s="206"/>
      <c r="F11" s="215"/>
      <c r="G11" s="216" t="s">
        <v>7</v>
      </c>
      <c r="H11" s="152" t="s">
        <v>390</v>
      </c>
      <c r="I11" s="152" t="s">
        <v>391</v>
      </c>
    </row>
    <row r="12" spans="2:9" ht="33" customHeight="1">
      <c r="B12" s="215"/>
      <c r="C12" s="215"/>
      <c r="D12" s="215"/>
      <c r="E12" s="215"/>
      <c r="F12" s="215"/>
      <c r="G12" s="216"/>
      <c r="H12" s="153" t="s">
        <v>130</v>
      </c>
      <c r="I12" s="153" t="s">
        <v>131</v>
      </c>
    </row>
    <row r="13" spans="2:9" ht="18" customHeight="1">
      <c r="B13" s="217" t="s">
        <v>189</v>
      </c>
      <c r="C13" s="206"/>
      <c r="D13" s="206"/>
      <c r="E13" s="206"/>
      <c r="F13" s="217"/>
      <c r="G13" s="154" t="s">
        <v>190</v>
      </c>
      <c r="H13" s="154" t="s">
        <v>191</v>
      </c>
      <c r="I13" s="154" t="s">
        <v>200</v>
      </c>
    </row>
    <row r="14" spans="2:9" ht="11.25">
      <c r="B14" s="205" t="s">
        <v>132</v>
      </c>
      <c r="C14" s="206"/>
      <c r="D14" s="206"/>
      <c r="E14" s="206"/>
      <c r="F14" s="205"/>
      <c r="G14" s="155"/>
      <c r="H14" s="156"/>
      <c r="I14" s="156"/>
    </row>
    <row r="15" spans="2:9" ht="12.75" customHeight="1">
      <c r="B15" s="210" t="s">
        <v>133</v>
      </c>
      <c r="C15" s="206"/>
      <c r="D15" s="206"/>
      <c r="E15" s="206"/>
      <c r="F15" s="210"/>
      <c r="G15" s="157" t="s">
        <v>192</v>
      </c>
      <c r="H15" s="158">
        <v>493824.66</v>
      </c>
      <c r="I15" s="158">
        <v>489824.66</v>
      </c>
    </row>
    <row r="16" spans="2:9" ht="12" customHeight="1">
      <c r="B16" s="218" t="s">
        <v>8</v>
      </c>
      <c r="C16" s="206"/>
      <c r="D16" s="206"/>
      <c r="E16" s="206"/>
      <c r="F16" s="218"/>
      <c r="G16" s="159"/>
      <c r="H16" s="160"/>
      <c r="I16" s="161"/>
    </row>
    <row r="17" spans="2:9" ht="11.25">
      <c r="B17" s="218" t="s">
        <v>9</v>
      </c>
      <c r="C17" s="206"/>
      <c r="D17" s="206"/>
      <c r="E17" s="206"/>
      <c r="F17" s="218"/>
      <c r="G17" s="163" t="s">
        <v>219</v>
      </c>
      <c r="H17" s="164">
        <v>493824.66</v>
      </c>
      <c r="I17" s="164">
        <v>489824.66</v>
      </c>
    </row>
    <row r="18" spans="2:9" ht="11.25">
      <c r="B18" s="218" t="s">
        <v>10</v>
      </c>
      <c r="C18" s="206"/>
      <c r="D18" s="206"/>
      <c r="E18" s="206"/>
      <c r="F18" s="218"/>
      <c r="G18" s="163" t="s">
        <v>220</v>
      </c>
      <c r="H18" s="165" t="s">
        <v>11</v>
      </c>
      <c r="I18" s="165" t="s">
        <v>11</v>
      </c>
    </row>
    <row r="19" spans="2:9" ht="9.75" customHeight="1">
      <c r="B19" s="210" t="s">
        <v>134</v>
      </c>
      <c r="C19" s="206"/>
      <c r="D19" s="206"/>
      <c r="E19" s="206"/>
      <c r="F19" s="210"/>
      <c r="G19" s="157" t="s">
        <v>193</v>
      </c>
      <c r="H19" s="166" t="s">
        <v>11</v>
      </c>
      <c r="I19" s="166" t="s">
        <v>11</v>
      </c>
    </row>
    <row r="20" spans="2:9" ht="9" customHeight="1">
      <c r="B20" s="218" t="s">
        <v>8</v>
      </c>
      <c r="C20" s="206"/>
      <c r="D20" s="206"/>
      <c r="E20" s="206"/>
      <c r="F20" s="218"/>
      <c r="G20" s="159"/>
      <c r="H20" s="160"/>
      <c r="I20" s="161"/>
    </row>
    <row r="21" spans="2:9" ht="11.25">
      <c r="B21" s="218" t="s">
        <v>9</v>
      </c>
      <c r="C21" s="206"/>
      <c r="D21" s="206"/>
      <c r="E21" s="206"/>
      <c r="F21" s="218"/>
      <c r="G21" s="163" t="s">
        <v>221</v>
      </c>
      <c r="H21" s="165" t="s">
        <v>11</v>
      </c>
      <c r="I21" s="165" t="s">
        <v>11</v>
      </c>
    </row>
    <row r="22" spans="2:9" ht="11.25">
      <c r="B22" s="218" t="s">
        <v>10</v>
      </c>
      <c r="C22" s="206"/>
      <c r="D22" s="206"/>
      <c r="E22" s="206"/>
      <c r="F22" s="218"/>
      <c r="G22" s="163" t="s">
        <v>222</v>
      </c>
      <c r="H22" s="165" t="s">
        <v>11</v>
      </c>
      <c r="I22" s="165" t="s">
        <v>11</v>
      </c>
    </row>
    <row r="23" spans="2:9" ht="11.25" customHeight="1">
      <c r="B23" s="207" t="s">
        <v>135</v>
      </c>
      <c r="C23" s="206"/>
      <c r="D23" s="206"/>
      <c r="E23" s="206"/>
      <c r="F23" s="207"/>
      <c r="G23" s="163" t="s">
        <v>194</v>
      </c>
      <c r="H23" s="166" t="s">
        <v>11</v>
      </c>
      <c r="I23" s="166" t="s">
        <v>11</v>
      </c>
    </row>
    <row r="24" spans="2:9" ht="11.25" customHeight="1">
      <c r="B24" s="207" t="s">
        <v>136</v>
      </c>
      <c r="C24" s="206"/>
      <c r="D24" s="206"/>
      <c r="E24" s="206"/>
      <c r="F24" s="207"/>
      <c r="G24" s="163" t="s">
        <v>195</v>
      </c>
      <c r="H24" s="166" t="s">
        <v>11</v>
      </c>
      <c r="I24" s="166" t="s">
        <v>11</v>
      </c>
    </row>
    <row r="25" spans="2:9" ht="11.25" customHeight="1">
      <c r="B25" s="207" t="s">
        <v>137</v>
      </c>
      <c r="C25" s="206"/>
      <c r="D25" s="206"/>
      <c r="E25" s="206"/>
      <c r="F25" s="207"/>
      <c r="G25" s="163" t="s">
        <v>196</v>
      </c>
      <c r="H25" s="166" t="s">
        <v>11</v>
      </c>
      <c r="I25" s="166" t="s">
        <v>11</v>
      </c>
    </row>
    <row r="26" spans="2:9" ht="11.25" customHeight="1">
      <c r="B26" s="207" t="s">
        <v>138</v>
      </c>
      <c r="C26" s="206"/>
      <c r="D26" s="206"/>
      <c r="E26" s="206"/>
      <c r="F26" s="207"/>
      <c r="G26" s="163" t="s">
        <v>197</v>
      </c>
      <c r="H26" s="158">
        <v>41311275.08</v>
      </c>
      <c r="I26" s="158">
        <v>40305028.68</v>
      </c>
    </row>
    <row r="27" spans="2:9" ht="11.25" customHeight="1">
      <c r="B27" s="207" t="s">
        <v>139</v>
      </c>
      <c r="C27" s="206"/>
      <c r="D27" s="206"/>
      <c r="E27" s="206"/>
      <c r="F27" s="207"/>
      <c r="G27" s="163" t="s">
        <v>198</v>
      </c>
      <c r="H27" s="158">
        <v>31069088.93</v>
      </c>
      <c r="I27" s="158">
        <v>28527228.73</v>
      </c>
    </row>
    <row r="28" spans="2:9" ht="11.25" customHeight="1">
      <c r="B28" s="207" t="s">
        <v>19</v>
      </c>
      <c r="C28" s="206"/>
      <c r="D28" s="206"/>
      <c r="E28" s="206"/>
      <c r="F28" s="207"/>
      <c r="G28" s="163" t="s">
        <v>199</v>
      </c>
      <c r="H28" s="166" t="s">
        <v>11</v>
      </c>
      <c r="I28" s="166" t="s">
        <v>11</v>
      </c>
    </row>
    <row r="29" spans="2:9" ht="11.25" customHeight="1">
      <c r="B29" s="207" t="s">
        <v>140</v>
      </c>
      <c r="C29" s="206"/>
      <c r="D29" s="206"/>
      <c r="E29" s="206"/>
      <c r="F29" s="207"/>
      <c r="G29" s="163" t="s">
        <v>246</v>
      </c>
      <c r="H29" s="167" t="s">
        <v>11</v>
      </c>
      <c r="I29" s="167" t="s">
        <v>11</v>
      </c>
    </row>
    <row r="30" spans="2:9" ht="11.25" customHeight="1">
      <c r="B30" s="207" t="s">
        <v>141</v>
      </c>
      <c r="C30" s="206"/>
      <c r="D30" s="206"/>
      <c r="E30" s="206"/>
      <c r="F30" s="207"/>
      <c r="G30" s="163" t="s">
        <v>248</v>
      </c>
      <c r="H30" s="165" t="s">
        <v>11</v>
      </c>
      <c r="I30" s="165" t="s">
        <v>11</v>
      </c>
    </row>
    <row r="31" spans="2:9" ht="11.25" customHeight="1">
      <c r="B31" s="207" t="s">
        <v>142</v>
      </c>
      <c r="C31" s="206"/>
      <c r="D31" s="206"/>
      <c r="E31" s="206"/>
      <c r="F31" s="207"/>
      <c r="G31" s="163" t="s">
        <v>250</v>
      </c>
      <c r="H31" s="165" t="s">
        <v>11</v>
      </c>
      <c r="I31" s="165" t="s">
        <v>11</v>
      </c>
    </row>
    <row r="32" spans="2:9" ht="11.25" customHeight="1">
      <c r="B32" s="207" t="s">
        <v>143</v>
      </c>
      <c r="C32" s="206"/>
      <c r="D32" s="206"/>
      <c r="E32" s="206"/>
      <c r="F32" s="207"/>
      <c r="G32" s="163" t="s">
        <v>202</v>
      </c>
      <c r="H32" s="167" t="s">
        <v>11</v>
      </c>
      <c r="I32" s="167" t="s">
        <v>11</v>
      </c>
    </row>
    <row r="33" spans="2:9" ht="9.75" customHeight="1">
      <c r="B33" s="207" t="s">
        <v>20</v>
      </c>
      <c r="C33" s="206"/>
      <c r="D33" s="206"/>
      <c r="E33" s="206"/>
      <c r="F33" s="207"/>
      <c r="G33" s="157" t="s">
        <v>203</v>
      </c>
      <c r="H33" s="166" t="s">
        <v>11</v>
      </c>
      <c r="I33" s="166" t="s">
        <v>11</v>
      </c>
    </row>
    <row r="34" spans="2:9" ht="9" customHeight="1">
      <c r="B34" s="207" t="s">
        <v>8</v>
      </c>
      <c r="C34" s="206"/>
      <c r="D34" s="206"/>
      <c r="E34" s="206"/>
      <c r="F34" s="207"/>
      <c r="G34" s="159"/>
      <c r="H34" s="161"/>
      <c r="I34" s="161"/>
    </row>
    <row r="35" spans="2:9" ht="11.25" customHeight="1">
      <c r="B35" s="207" t="s">
        <v>21</v>
      </c>
      <c r="C35" s="206"/>
      <c r="D35" s="206"/>
      <c r="E35" s="206"/>
      <c r="F35" s="207"/>
      <c r="G35" s="163" t="s">
        <v>339</v>
      </c>
      <c r="H35" s="166" t="s">
        <v>11</v>
      </c>
      <c r="I35" s="166" t="s">
        <v>11</v>
      </c>
    </row>
    <row r="36" spans="2:9" ht="11.25" customHeight="1">
      <c r="B36" s="207" t="s">
        <v>22</v>
      </c>
      <c r="C36" s="206"/>
      <c r="D36" s="206"/>
      <c r="E36" s="206"/>
      <c r="F36" s="207"/>
      <c r="G36" s="163" t="s">
        <v>340</v>
      </c>
      <c r="H36" s="166" t="s">
        <v>11</v>
      </c>
      <c r="I36" s="166" t="s">
        <v>11</v>
      </c>
    </row>
    <row r="37" spans="2:9" ht="11.25" customHeight="1">
      <c r="B37" s="207" t="s">
        <v>23</v>
      </c>
      <c r="C37" s="206"/>
      <c r="D37" s="206"/>
      <c r="E37" s="206"/>
      <c r="F37" s="207"/>
      <c r="G37" s="163" t="s">
        <v>341</v>
      </c>
      <c r="H37" s="166" t="s">
        <v>11</v>
      </c>
      <c r="I37" s="166" t="s">
        <v>11</v>
      </c>
    </row>
    <row r="38" spans="2:9" ht="11.25" customHeight="1">
      <c r="B38" s="207" t="s">
        <v>24</v>
      </c>
      <c r="C38" s="206"/>
      <c r="D38" s="206"/>
      <c r="E38" s="206"/>
      <c r="F38" s="207"/>
      <c r="G38" s="163" t="s">
        <v>342</v>
      </c>
      <c r="H38" s="166" t="s">
        <v>11</v>
      </c>
      <c r="I38" s="166" t="s">
        <v>11</v>
      </c>
    </row>
    <row r="39" spans="2:9" ht="16.5" customHeight="1">
      <c r="B39" s="207" t="s">
        <v>144</v>
      </c>
      <c r="C39" s="206"/>
      <c r="D39" s="206"/>
      <c r="E39" s="206"/>
      <c r="F39" s="207"/>
      <c r="G39" s="163" t="s">
        <v>204</v>
      </c>
      <c r="H39" s="167" t="s">
        <v>11</v>
      </c>
      <c r="I39" s="167" t="s">
        <v>11</v>
      </c>
    </row>
    <row r="40" spans="2:9" ht="42" customHeight="1">
      <c r="B40" s="207" t="s">
        <v>145</v>
      </c>
      <c r="C40" s="206"/>
      <c r="D40" s="206"/>
      <c r="E40" s="206"/>
      <c r="F40" s="207"/>
      <c r="G40" s="157" t="s">
        <v>258</v>
      </c>
      <c r="H40" s="168" t="s">
        <v>11</v>
      </c>
      <c r="I40" s="168" t="s">
        <v>11</v>
      </c>
    </row>
    <row r="41" spans="2:9" ht="49.5" customHeight="1">
      <c r="B41" s="207" t="s">
        <v>343</v>
      </c>
      <c r="C41" s="206"/>
      <c r="D41" s="206"/>
      <c r="E41" s="206"/>
      <c r="F41" s="207"/>
      <c r="G41" s="163" t="s">
        <v>259</v>
      </c>
      <c r="H41" s="167" t="s">
        <v>11</v>
      </c>
      <c r="I41" s="167" t="s">
        <v>11</v>
      </c>
    </row>
    <row r="42" spans="2:9" ht="18.75" customHeight="1">
      <c r="B42" s="207" t="s">
        <v>25</v>
      </c>
      <c r="C42" s="206"/>
      <c r="D42" s="206"/>
      <c r="E42" s="206"/>
      <c r="F42" s="207"/>
      <c r="G42" s="163" t="s">
        <v>344</v>
      </c>
      <c r="H42" s="166" t="s">
        <v>11</v>
      </c>
      <c r="I42" s="166" t="s">
        <v>11</v>
      </c>
    </row>
    <row r="43" spans="2:9" ht="15.75" customHeight="1">
      <c r="B43" s="207" t="s">
        <v>146</v>
      </c>
      <c r="C43" s="206"/>
      <c r="D43" s="206"/>
      <c r="E43" s="206"/>
      <c r="F43" s="207"/>
      <c r="G43" s="157" t="s">
        <v>264</v>
      </c>
      <c r="H43" s="166" t="s">
        <v>11</v>
      </c>
      <c r="I43" s="166" t="s">
        <v>11</v>
      </c>
    </row>
    <row r="44" spans="2:9" ht="15.75" customHeight="1">
      <c r="B44" s="207" t="s">
        <v>8</v>
      </c>
      <c r="C44" s="206"/>
      <c r="D44" s="206"/>
      <c r="E44" s="206"/>
      <c r="F44" s="207"/>
      <c r="G44" s="159"/>
      <c r="H44" s="161"/>
      <c r="I44" s="161"/>
    </row>
    <row r="45" spans="2:9" ht="14.25" customHeight="1">
      <c r="B45" s="207" t="s">
        <v>147</v>
      </c>
      <c r="C45" s="206"/>
      <c r="D45" s="206"/>
      <c r="E45" s="206"/>
      <c r="F45" s="207"/>
      <c r="G45" s="163" t="s">
        <v>345</v>
      </c>
      <c r="H45" s="166" t="s">
        <v>11</v>
      </c>
      <c r="I45" s="166" t="s">
        <v>11</v>
      </c>
    </row>
    <row r="46" spans="2:9" ht="9.75" customHeight="1">
      <c r="B46" s="207" t="s">
        <v>148</v>
      </c>
      <c r="C46" s="206"/>
      <c r="D46" s="206"/>
      <c r="E46" s="206"/>
      <c r="F46" s="207"/>
      <c r="G46" s="157" t="s">
        <v>265</v>
      </c>
      <c r="H46" s="166" t="s">
        <v>11</v>
      </c>
      <c r="I46" s="166" t="s">
        <v>11</v>
      </c>
    </row>
    <row r="47" spans="2:9" ht="12.75" customHeight="1">
      <c r="B47" s="207" t="s">
        <v>8</v>
      </c>
      <c r="C47" s="206"/>
      <c r="D47" s="206"/>
      <c r="E47" s="206"/>
      <c r="F47" s="207"/>
      <c r="G47" s="159"/>
      <c r="H47" s="161"/>
      <c r="I47" s="161"/>
    </row>
    <row r="48" spans="2:9" ht="15" customHeight="1">
      <c r="B48" s="207" t="s">
        <v>147</v>
      </c>
      <c r="C48" s="206"/>
      <c r="D48" s="206"/>
      <c r="E48" s="206"/>
      <c r="F48" s="207"/>
      <c r="G48" s="163" t="s">
        <v>266</v>
      </c>
      <c r="H48" s="166" t="s">
        <v>11</v>
      </c>
      <c r="I48" s="166" t="s">
        <v>11</v>
      </c>
    </row>
    <row r="49" spans="2:9" ht="30.75" customHeight="1">
      <c r="B49" s="207" t="s">
        <v>149</v>
      </c>
      <c r="C49" s="206"/>
      <c r="D49" s="206"/>
      <c r="E49" s="206"/>
      <c r="F49" s="207"/>
      <c r="G49" s="157" t="s">
        <v>267</v>
      </c>
      <c r="H49" s="166" t="s">
        <v>11</v>
      </c>
      <c r="I49" s="166" t="s">
        <v>11</v>
      </c>
    </row>
    <row r="50" spans="2:9" ht="9.75" customHeight="1">
      <c r="B50" s="207" t="s">
        <v>8</v>
      </c>
      <c r="C50" s="206"/>
      <c r="D50" s="206"/>
      <c r="E50" s="206"/>
      <c r="F50" s="207"/>
      <c r="G50" s="159"/>
      <c r="H50" s="161"/>
      <c r="I50" s="161"/>
    </row>
    <row r="51" spans="2:9" ht="11.25" customHeight="1">
      <c r="B51" s="207" t="s">
        <v>150</v>
      </c>
      <c r="C51" s="206"/>
      <c r="D51" s="206"/>
      <c r="E51" s="206"/>
      <c r="F51" s="207"/>
      <c r="G51" s="163" t="s">
        <v>346</v>
      </c>
      <c r="H51" s="166" t="s">
        <v>11</v>
      </c>
      <c r="I51" s="166" t="s">
        <v>11</v>
      </c>
    </row>
    <row r="52" spans="2:9" ht="32.25" customHeight="1">
      <c r="B52" s="207" t="s">
        <v>151</v>
      </c>
      <c r="C52" s="206"/>
      <c r="D52" s="206"/>
      <c r="E52" s="206"/>
      <c r="F52" s="207"/>
      <c r="G52" s="157" t="s">
        <v>268</v>
      </c>
      <c r="H52" s="166" t="s">
        <v>11</v>
      </c>
      <c r="I52" s="166" t="s">
        <v>11</v>
      </c>
    </row>
    <row r="53" spans="2:9" ht="18.75" customHeight="1">
      <c r="B53" s="207" t="s">
        <v>8</v>
      </c>
      <c r="C53" s="206"/>
      <c r="D53" s="206"/>
      <c r="E53" s="206"/>
      <c r="F53" s="207"/>
      <c r="G53" s="159"/>
      <c r="H53" s="161"/>
      <c r="I53" s="161"/>
    </row>
    <row r="54" spans="2:9" ht="24" customHeight="1">
      <c r="B54" s="207" t="s">
        <v>150</v>
      </c>
      <c r="C54" s="206"/>
      <c r="D54" s="206"/>
      <c r="E54" s="206"/>
      <c r="F54" s="207"/>
      <c r="G54" s="163" t="s">
        <v>347</v>
      </c>
      <c r="H54" s="166" t="s">
        <v>11</v>
      </c>
      <c r="I54" s="166" t="s">
        <v>11</v>
      </c>
    </row>
    <row r="55" spans="2:9" ht="30.75" customHeight="1">
      <c r="B55" s="207" t="s">
        <v>152</v>
      </c>
      <c r="C55" s="206"/>
      <c r="D55" s="206"/>
      <c r="E55" s="206"/>
      <c r="F55" s="207"/>
      <c r="G55" s="163" t="s">
        <v>205</v>
      </c>
      <c r="H55" s="166" t="s">
        <v>11</v>
      </c>
      <c r="I55" s="166" t="s">
        <v>11</v>
      </c>
    </row>
    <row r="56" spans="2:9" ht="25.5" customHeight="1">
      <c r="B56" s="207" t="s">
        <v>153</v>
      </c>
      <c r="C56" s="206"/>
      <c r="D56" s="206"/>
      <c r="E56" s="206"/>
      <c r="F56" s="207"/>
      <c r="G56" s="163" t="s">
        <v>206</v>
      </c>
      <c r="H56" s="166" t="s">
        <v>11</v>
      </c>
      <c r="I56" s="166" t="s">
        <v>11</v>
      </c>
    </row>
    <row r="57" spans="2:9" ht="55.5" customHeight="1">
      <c r="B57" s="207" t="s">
        <v>348</v>
      </c>
      <c r="C57" s="206"/>
      <c r="D57" s="206"/>
      <c r="E57" s="206"/>
      <c r="F57" s="207"/>
      <c r="G57" s="163" t="s">
        <v>207</v>
      </c>
      <c r="H57" s="167" t="s">
        <v>11</v>
      </c>
      <c r="I57" s="167" t="s">
        <v>11</v>
      </c>
    </row>
    <row r="58" spans="2:9" ht="54" customHeight="1">
      <c r="B58" s="207" t="s">
        <v>154</v>
      </c>
      <c r="C58" s="206"/>
      <c r="D58" s="206"/>
      <c r="E58" s="206"/>
      <c r="F58" s="207"/>
      <c r="G58" s="163" t="s">
        <v>349</v>
      </c>
      <c r="H58" s="167" t="s">
        <v>11</v>
      </c>
      <c r="I58" s="167" t="s">
        <v>11</v>
      </c>
    </row>
    <row r="59" spans="2:9" ht="13.5" customHeight="1">
      <c r="B59" s="207" t="s">
        <v>155</v>
      </c>
      <c r="C59" s="206"/>
      <c r="D59" s="206"/>
      <c r="E59" s="206"/>
      <c r="F59" s="207"/>
      <c r="G59" s="163" t="s">
        <v>350</v>
      </c>
      <c r="H59" s="166" t="s">
        <v>11</v>
      </c>
      <c r="I59" s="166" t="s">
        <v>11</v>
      </c>
    </row>
    <row r="60" spans="2:9" ht="22.5" customHeight="1">
      <c r="B60" s="207" t="s">
        <v>156</v>
      </c>
      <c r="C60" s="206"/>
      <c r="D60" s="206"/>
      <c r="E60" s="206"/>
      <c r="F60" s="207"/>
      <c r="G60" s="163" t="s">
        <v>351</v>
      </c>
      <c r="H60" s="165" t="s">
        <v>11</v>
      </c>
      <c r="I60" s="165" t="s">
        <v>11</v>
      </c>
    </row>
    <row r="61" spans="2:9" ht="26.25" customHeight="1">
      <c r="B61" s="207" t="s">
        <v>157</v>
      </c>
      <c r="C61" s="206"/>
      <c r="D61" s="206"/>
      <c r="E61" s="206"/>
      <c r="F61" s="207"/>
      <c r="G61" s="157" t="s">
        <v>352</v>
      </c>
      <c r="H61" s="158">
        <v>42220744.72</v>
      </c>
      <c r="I61" s="158">
        <v>45168490.42</v>
      </c>
    </row>
    <row r="62" spans="2:9" ht="20.25" customHeight="1">
      <c r="B62" s="207" t="s">
        <v>8</v>
      </c>
      <c r="C62" s="206"/>
      <c r="D62" s="206"/>
      <c r="E62" s="206"/>
      <c r="F62" s="207"/>
      <c r="G62" s="159"/>
      <c r="H62" s="161"/>
      <c r="I62" s="161"/>
    </row>
    <row r="63" spans="2:9" ht="26.25" customHeight="1">
      <c r="B63" s="207" t="s">
        <v>158</v>
      </c>
      <c r="C63" s="206"/>
      <c r="D63" s="206"/>
      <c r="E63" s="206"/>
      <c r="F63" s="207"/>
      <c r="G63" s="163" t="s">
        <v>353</v>
      </c>
      <c r="H63" s="164">
        <v>41195550.53</v>
      </c>
      <c r="I63" s="182">
        <v>44222079.6</v>
      </c>
    </row>
    <row r="64" spans="2:9" ht="22.5" customHeight="1">
      <c r="B64" s="207" t="s">
        <v>159</v>
      </c>
      <c r="C64" s="206"/>
      <c r="D64" s="206"/>
      <c r="E64" s="206"/>
      <c r="F64" s="207"/>
      <c r="G64" s="163" t="s">
        <v>354</v>
      </c>
      <c r="H64" s="165" t="s">
        <v>11</v>
      </c>
      <c r="I64" s="165" t="s">
        <v>11</v>
      </c>
    </row>
    <row r="65" spans="2:9" ht="27" customHeight="1">
      <c r="B65" s="207" t="s">
        <v>160</v>
      </c>
      <c r="C65" s="206"/>
      <c r="D65" s="206"/>
      <c r="E65" s="206"/>
      <c r="F65" s="207"/>
      <c r="G65" s="163" t="s">
        <v>355</v>
      </c>
      <c r="H65" s="158">
        <v>1008963.09</v>
      </c>
      <c r="I65" s="158">
        <v>946410.82</v>
      </c>
    </row>
    <row r="66" spans="2:9" ht="26.25" customHeight="1">
      <c r="B66" s="207" t="s">
        <v>161</v>
      </c>
      <c r="C66" s="206"/>
      <c r="D66" s="206"/>
      <c r="E66" s="206"/>
      <c r="F66" s="207"/>
      <c r="G66" s="163" t="s">
        <v>356</v>
      </c>
      <c r="H66" s="182">
        <v>16231.1</v>
      </c>
      <c r="I66" s="165" t="s">
        <v>11</v>
      </c>
    </row>
    <row r="67" spans="2:9" ht="33.75" customHeight="1">
      <c r="B67" s="212" t="s">
        <v>162</v>
      </c>
      <c r="C67" s="206"/>
      <c r="D67" s="206"/>
      <c r="E67" s="206"/>
      <c r="F67" s="212"/>
      <c r="G67" s="163" t="s">
        <v>357</v>
      </c>
      <c r="H67" s="158">
        <v>115094933.39</v>
      </c>
      <c r="I67" s="158">
        <v>114490572.49</v>
      </c>
    </row>
    <row r="68" spans="2:9" ht="12.75" customHeight="1">
      <c r="B68" s="205" t="s">
        <v>163</v>
      </c>
      <c r="C68" s="206"/>
      <c r="D68" s="206"/>
      <c r="E68" s="206"/>
      <c r="F68" s="205"/>
      <c r="G68" s="163"/>
      <c r="H68" s="162"/>
      <c r="I68" s="162"/>
    </row>
    <row r="69" spans="2:9" ht="20.25" customHeight="1">
      <c r="B69" s="207" t="s">
        <v>26</v>
      </c>
      <c r="C69" s="206"/>
      <c r="D69" s="206"/>
      <c r="E69" s="206"/>
      <c r="F69" s="207"/>
      <c r="G69" s="163" t="s">
        <v>208</v>
      </c>
      <c r="H69" s="164">
        <v>437196.04</v>
      </c>
      <c r="I69" s="164">
        <v>10199.77</v>
      </c>
    </row>
    <row r="70" spans="2:9" ht="15.75" customHeight="1">
      <c r="B70" s="207" t="s">
        <v>164</v>
      </c>
      <c r="C70" s="206"/>
      <c r="D70" s="206"/>
      <c r="E70" s="206"/>
      <c r="F70" s="207"/>
      <c r="G70" s="163" t="s">
        <v>209</v>
      </c>
      <c r="H70" s="164">
        <v>1421377.94</v>
      </c>
      <c r="I70" s="164">
        <v>1814486.98</v>
      </c>
    </row>
    <row r="71" spans="2:9" ht="34.5" customHeight="1">
      <c r="B71" s="207" t="s">
        <v>165</v>
      </c>
      <c r="C71" s="206"/>
      <c r="D71" s="206"/>
      <c r="E71" s="206"/>
      <c r="F71" s="207"/>
      <c r="G71" s="163" t="s">
        <v>210</v>
      </c>
      <c r="H71" s="165" t="s">
        <v>11</v>
      </c>
      <c r="I71" s="165" t="s">
        <v>11</v>
      </c>
    </row>
    <row r="72" spans="2:9" ht="20.25" customHeight="1">
      <c r="B72" s="212" t="s">
        <v>166</v>
      </c>
      <c r="C72" s="206"/>
      <c r="D72" s="206"/>
      <c r="E72" s="206"/>
      <c r="F72" s="212"/>
      <c r="G72" s="163" t="s">
        <v>358</v>
      </c>
      <c r="H72" s="158">
        <v>1858573.98</v>
      </c>
      <c r="I72" s="158">
        <v>1824686.75</v>
      </c>
    </row>
    <row r="73" spans="2:9" ht="25.5" customHeight="1">
      <c r="B73" s="212" t="s">
        <v>167</v>
      </c>
      <c r="C73" s="206"/>
      <c r="D73" s="206"/>
      <c r="E73" s="206"/>
      <c r="F73" s="212"/>
      <c r="G73" s="163" t="s">
        <v>211</v>
      </c>
      <c r="H73" s="158">
        <v>113236359.41</v>
      </c>
      <c r="I73" s="158">
        <v>112665885.74</v>
      </c>
    </row>
    <row r="74" spans="2:9" ht="29.25" customHeight="1">
      <c r="B74" s="207" t="s">
        <v>168</v>
      </c>
      <c r="C74" s="206"/>
      <c r="D74" s="206"/>
      <c r="E74" s="206"/>
      <c r="F74" s="207"/>
      <c r="G74" s="163" t="s">
        <v>212</v>
      </c>
      <c r="H74" s="169">
        <v>52572.71111</v>
      </c>
      <c r="I74" s="169">
        <v>52570.84467</v>
      </c>
    </row>
    <row r="75" spans="2:9" ht="43.5" customHeight="1">
      <c r="B75" s="207" t="s">
        <v>169</v>
      </c>
      <c r="C75" s="206"/>
      <c r="D75" s="206"/>
      <c r="E75" s="206"/>
      <c r="F75" s="207"/>
      <c r="G75" s="163" t="s">
        <v>359</v>
      </c>
      <c r="H75" s="182">
        <v>2153.9</v>
      </c>
      <c r="I75" s="164">
        <v>2143.12</v>
      </c>
    </row>
    <row r="76" spans="2:9" s="13" customFormat="1" ht="23.25" customHeight="1">
      <c r="B76" s="108"/>
      <c r="C76" s="108"/>
      <c r="D76" s="108"/>
      <c r="E76" s="108"/>
      <c r="F76" s="108"/>
      <c r="G76" s="108"/>
      <c r="H76" s="108"/>
      <c r="I76" s="108"/>
    </row>
    <row r="77" spans="2:9" s="13" customFormat="1" ht="22.5" customHeight="1">
      <c r="B77" s="209" t="s">
        <v>27</v>
      </c>
      <c r="C77" s="209"/>
      <c r="D77" s="209"/>
      <c r="E77" s="108"/>
      <c r="F77" s="109"/>
      <c r="G77" s="208" t="s">
        <v>333</v>
      </c>
      <c r="H77" s="208"/>
      <c r="I77" s="208"/>
    </row>
    <row r="78" spans="2:9" s="13" customFormat="1" ht="21.75" customHeight="1">
      <c r="B78" s="108"/>
      <c r="C78" s="108"/>
      <c r="D78" s="108"/>
      <c r="E78" s="108"/>
      <c r="F78" s="108"/>
      <c r="G78" s="108"/>
      <c r="H78" s="108"/>
      <c r="I78" s="108"/>
    </row>
    <row r="79" spans="2:9" s="13" customFormat="1" ht="19.5" customHeight="1">
      <c r="B79" s="209" t="s">
        <v>334</v>
      </c>
      <c r="C79" s="209"/>
      <c r="D79" s="209"/>
      <c r="E79" s="108"/>
      <c r="F79" s="110"/>
      <c r="G79" s="208" t="s">
        <v>335</v>
      </c>
      <c r="H79" s="208"/>
      <c r="I79" s="208"/>
    </row>
    <row r="80" spans="2:9" s="13" customFormat="1" ht="11.25" customHeight="1">
      <c r="B80" s="108"/>
      <c r="C80" s="108"/>
      <c r="D80" s="108"/>
      <c r="E80" s="108"/>
      <c r="F80" s="108"/>
      <c r="G80" s="108"/>
      <c r="H80" s="108"/>
      <c r="I80" s="108"/>
    </row>
    <row r="81" spans="2:9" s="13" customFormat="1" ht="15" customHeight="1">
      <c r="B81" s="209" t="s">
        <v>270</v>
      </c>
      <c r="C81" s="209"/>
      <c r="D81" s="209"/>
      <c r="E81" s="108"/>
      <c r="F81" s="109"/>
      <c r="G81" s="208" t="s">
        <v>336</v>
      </c>
      <c r="H81" s="208"/>
      <c r="I81" s="208"/>
    </row>
    <row r="82" spans="2:9" ht="20.25" customHeight="1">
      <c r="B82" s="108"/>
      <c r="C82" s="108"/>
      <c r="D82" s="108"/>
      <c r="E82" s="108"/>
      <c r="F82" s="108"/>
      <c r="G82" s="108"/>
      <c r="H82" s="108"/>
      <c r="I82" s="108"/>
    </row>
    <row r="83" spans="2:9" ht="11.25">
      <c r="B83" s="108"/>
      <c r="C83" s="108"/>
      <c r="D83" s="108"/>
      <c r="E83" s="108"/>
      <c r="F83" s="108"/>
      <c r="G83" s="111"/>
      <c r="H83" s="108"/>
      <c r="I83" s="108"/>
    </row>
  </sheetData>
  <sheetProtection/>
  <mergeCells count="141">
    <mergeCell ref="B73:F73"/>
    <mergeCell ref="B74:F74"/>
    <mergeCell ref="B75:F75"/>
    <mergeCell ref="B70:F70"/>
    <mergeCell ref="B71:F71"/>
    <mergeCell ref="B72:F72"/>
    <mergeCell ref="B63:F63"/>
    <mergeCell ref="B64:F64"/>
    <mergeCell ref="B65:F65"/>
    <mergeCell ref="B56:F56"/>
    <mergeCell ref="B59:F59"/>
    <mergeCell ref="B60:F60"/>
    <mergeCell ref="B53:F53"/>
    <mergeCell ref="B54:F54"/>
    <mergeCell ref="B55:F55"/>
    <mergeCell ref="B48:F48"/>
    <mergeCell ref="B51:F51"/>
    <mergeCell ref="B52:F52"/>
    <mergeCell ref="B49:F49"/>
    <mergeCell ref="B50:F50"/>
    <mergeCell ref="B42:F42"/>
    <mergeCell ref="B43:F43"/>
    <mergeCell ref="B44:F44"/>
    <mergeCell ref="B33:F33"/>
    <mergeCell ref="B37:F37"/>
    <mergeCell ref="B38:F38"/>
    <mergeCell ref="B34:F34"/>
    <mergeCell ref="B24:F24"/>
    <mergeCell ref="B25:F25"/>
    <mergeCell ref="B26:F26"/>
    <mergeCell ref="B20:F20"/>
    <mergeCell ref="B21:F21"/>
    <mergeCell ref="B22:F22"/>
    <mergeCell ref="B15:F15"/>
    <mergeCell ref="B16:F16"/>
    <mergeCell ref="B17:F17"/>
    <mergeCell ref="B18:F18"/>
    <mergeCell ref="B10:F10"/>
    <mergeCell ref="B11:F12"/>
    <mergeCell ref="G11:G12"/>
    <mergeCell ref="B13:F13"/>
    <mergeCell ref="B62:F62"/>
    <mergeCell ref="B57:F57"/>
    <mergeCell ref="B58:F58"/>
    <mergeCell ref="B61:F61"/>
    <mergeCell ref="B45:F45"/>
    <mergeCell ref="B46:F46"/>
    <mergeCell ref="B47:F47"/>
    <mergeCell ref="B41:F41"/>
    <mergeCell ref="B35:F35"/>
    <mergeCell ref="B36:F36"/>
    <mergeCell ref="B39:F39"/>
    <mergeCell ref="B29:F29"/>
    <mergeCell ref="B30:F30"/>
    <mergeCell ref="B40:F40"/>
    <mergeCell ref="B31:F31"/>
    <mergeCell ref="B32:F32"/>
    <mergeCell ref="B6:F6"/>
    <mergeCell ref="B7:F7"/>
    <mergeCell ref="B81:D81"/>
    <mergeCell ref="B66:F66"/>
    <mergeCell ref="B67:F67"/>
    <mergeCell ref="B68:F68"/>
    <mergeCell ref="B27:F27"/>
    <mergeCell ref="B28:F28"/>
    <mergeCell ref="B19:F19"/>
    <mergeCell ref="B14:F14"/>
    <mergeCell ref="B23:F23"/>
    <mergeCell ref="B69:F69"/>
    <mergeCell ref="B5:C5"/>
    <mergeCell ref="B8:F8"/>
    <mergeCell ref="G81:I81"/>
    <mergeCell ref="B77:D77"/>
    <mergeCell ref="G77:I77"/>
    <mergeCell ref="B79:D79"/>
    <mergeCell ref="G79:I79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82">
      <selection activeCell="G13" sqref="G1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2" customWidth="1"/>
    <col min="5" max="5" width="19.5" style="0" customWidth="1"/>
    <col min="6" max="6" width="22.16015625" style="0" customWidth="1"/>
  </cols>
  <sheetData>
    <row r="1" spans="1:6" ht="9" customHeight="1">
      <c r="A1" s="33"/>
      <c r="B1" s="34"/>
      <c r="C1" s="34"/>
      <c r="D1" s="93"/>
      <c r="E1" s="52"/>
      <c r="F1" s="33"/>
    </row>
    <row r="2" spans="1:6" ht="12">
      <c r="A2" s="33"/>
      <c r="B2" s="40"/>
      <c r="C2" s="53"/>
      <c r="D2" s="102"/>
      <c r="E2" s="53"/>
      <c r="F2" s="54" t="s">
        <v>84</v>
      </c>
    </row>
    <row r="3" spans="1:6" ht="12">
      <c r="A3" s="33"/>
      <c r="B3" s="40"/>
      <c r="C3" s="53"/>
      <c r="D3" s="102"/>
      <c r="E3" s="53"/>
      <c r="F3" s="54" t="s">
        <v>0</v>
      </c>
    </row>
    <row r="4" spans="1:6" ht="12">
      <c r="A4" s="33"/>
      <c r="B4" s="40"/>
      <c r="C4" s="53"/>
      <c r="D4" s="102"/>
      <c r="E4" s="53"/>
      <c r="F4" s="54" t="s">
        <v>1</v>
      </c>
    </row>
    <row r="5" spans="1:6" ht="12">
      <c r="A5" s="33"/>
      <c r="B5" s="40"/>
      <c r="C5" s="53"/>
      <c r="D5" s="102"/>
      <c r="E5" s="53"/>
      <c r="F5" s="54" t="s">
        <v>2</v>
      </c>
    </row>
    <row r="6" spans="1:6" ht="12">
      <c r="A6" s="33"/>
      <c r="B6" s="40"/>
      <c r="C6" s="53"/>
      <c r="D6" s="102"/>
      <c r="E6" s="53"/>
      <c r="F6" s="54" t="s">
        <v>3</v>
      </c>
    </row>
    <row r="7" spans="1:6" ht="12">
      <c r="A7" s="33"/>
      <c r="B7" s="40"/>
      <c r="C7" s="53"/>
      <c r="D7" s="102"/>
      <c r="E7" s="53"/>
      <c r="F7" s="54" t="s">
        <v>4</v>
      </c>
    </row>
    <row r="8" spans="1:6" ht="12">
      <c r="A8" s="33"/>
      <c r="B8" s="35" t="s">
        <v>85</v>
      </c>
      <c r="C8" s="55"/>
      <c r="D8" s="103"/>
      <c r="E8" s="55"/>
      <c r="F8" s="55"/>
    </row>
    <row r="9" spans="1:6" ht="14.25" customHeight="1">
      <c r="A9" s="33"/>
      <c r="B9" s="201" t="s">
        <v>395</v>
      </c>
      <c r="C9" s="201"/>
      <c r="D9" s="201"/>
      <c r="E9" s="201"/>
      <c r="F9" s="201"/>
    </row>
    <row r="10" spans="1:6" s="4" customFormat="1" ht="15.75" customHeight="1">
      <c r="A10" s="56"/>
      <c r="B10" s="41" t="s">
        <v>260</v>
      </c>
      <c r="C10" s="42"/>
      <c r="D10" s="104"/>
      <c r="E10" s="41"/>
      <c r="F10" s="41"/>
    </row>
    <row r="11" spans="1:6" ht="17.25" customHeight="1">
      <c r="A11" s="33"/>
      <c r="B11" s="57" t="s">
        <v>5</v>
      </c>
      <c r="C11" s="58"/>
      <c r="D11" s="97"/>
      <c r="E11" s="58"/>
      <c r="F11" s="55"/>
    </row>
    <row r="12" spans="1:6" s="13" customFormat="1" ht="15.75" customHeight="1">
      <c r="A12" s="45"/>
      <c r="B12" s="202" t="s">
        <v>262</v>
      </c>
      <c r="C12" s="203"/>
      <c r="D12" s="203"/>
      <c r="E12" s="203"/>
      <c r="F12" s="219"/>
    </row>
    <row r="13" spans="1:6" s="13" customFormat="1" ht="13.5" customHeight="1">
      <c r="A13" s="45"/>
      <c r="B13" s="202" t="s">
        <v>186</v>
      </c>
      <c r="C13" s="203"/>
      <c r="D13" s="203"/>
      <c r="E13" s="203"/>
      <c r="F13" s="219"/>
    </row>
    <row r="14" spans="1:6" ht="11.25">
      <c r="A14" s="33"/>
      <c r="B14" s="33"/>
      <c r="C14" s="46"/>
      <c r="D14" s="99"/>
      <c r="E14" s="47"/>
      <c r="F14" s="47" t="s">
        <v>6</v>
      </c>
    </row>
    <row r="15" spans="1:6" ht="78.75" customHeight="1">
      <c r="A15" s="33"/>
      <c r="B15" s="51" t="s">
        <v>86</v>
      </c>
      <c r="C15" s="51" t="s">
        <v>7</v>
      </c>
      <c r="D15" s="105" t="s">
        <v>87</v>
      </c>
      <c r="E15" s="51" t="s">
        <v>88</v>
      </c>
      <c r="F15" s="51" t="s">
        <v>89</v>
      </c>
    </row>
    <row r="16" spans="1:6" ht="15" customHeight="1">
      <c r="A16" s="33"/>
      <c r="B16" s="92" t="s">
        <v>189</v>
      </c>
      <c r="C16" s="92" t="s">
        <v>190</v>
      </c>
      <c r="D16" s="106" t="s">
        <v>191</v>
      </c>
      <c r="E16" s="92" t="s">
        <v>200</v>
      </c>
      <c r="F16" s="92" t="s">
        <v>201</v>
      </c>
    </row>
    <row r="17" spans="1:6" ht="14.25" customHeight="1">
      <c r="A17" s="33"/>
      <c r="B17" s="123" t="s">
        <v>90</v>
      </c>
      <c r="C17" s="124" t="s">
        <v>202</v>
      </c>
      <c r="D17" s="176">
        <v>493.82</v>
      </c>
      <c r="E17" s="176">
        <v>0.43</v>
      </c>
      <c r="F17" s="125" t="s">
        <v>91</v>
      </c>
    </row>
    <row r="18" spans="1:6" ht="21" customHeight="1">
      <c r="A18" s="33"/>
      <c r="B18" s="126" t="s">
        <v>8</v>
      </c>
      <c r="C18" s="127"/>
      <c r="D18" s="126"/>
      <c r="E18" s="126"/>
      <c r="F18" s="126"/>
    </row>
    <row r="19" spans="1:6" ht="20.25" customHeight="1">
      <c r="A19" s="33"/>
      <c r="B19" s="128" t="s">
        <v>9</v>
      </c>
      <c r="C19" s="129" t="s">
        <v>203</v>
      </c>
      <c r="D19" s="186">
        <v>493.82</v>
      </c>
      <c r="E19" s="176">
        <v>0.43</v>
      </c>
      <c r="F19" s="125" t="s">
        <v>91</v>
      </c>
    </row>
    <row r="20" spans="1:6" ht="16.5" customHeight="1">
      <c r="A20" s="33"/>
      <c r="B20" s="130" t="s">
        <v>269</v>
      </c>
      <c r="C20" s="129"/>
      <c r="D20" s="186">
        <v>493.82</v>
      </c>
      <c r="E20" s="176">
        <v>0.43</v>
      </c>
      <c r="F20" s="125" t="s">
        <v>91</v>
      </c>
    </row>
    <row r="21" spans="1:6" ht="16.5" customHeight="1">
      <c r="A21" s="33"/>
      <c r="B21" s="128" t="s">
        <v>10</v>
      </c>
      <c r="C21" s="129" t="s">
        <v>204</v>
      </c>
      <c r="D21" s="183" t="s">
        <v>11</v>
      </c>
      <c r="E21" s="177" t="s">
        <v>11</v>
      </c>
      <c r="F21" s="125" t="s">
        <v>91</v>
      </c>
    </row>
    <row r="22" spans="1:6" ht="19.5" customHeight="1">
      <c r="A22" s="33"/>
      <c r="B22" s="123" t="s">
        <v>12</v>
      </c>
      <c r="C22" s="124" t="s">
        <v>205</v>
      </c>
      <c r="D22" s="177" t="s">
        <v>11</v>
      </c>
      <c r="E22" s="177" t="s">
        <v>11</v>
      </c>
      <c r="F22" s="125" t="s">
        <v>91</v>
      </c>
    </row>
    <row r="23" spans="1:6" ht="16.5" customHeight="1">
      <c r="A23" s="33"/>
      <c r="B23" s="126" t="s">
        <v>8</v>
      </c>
      <c r="C23" s="127"/>
      <c r="D23" s="126"/>
      <c r="E23" s="126"/>
      <c r="F23" s="126"/>
    </row>
    <row r="24" spans="1:6" ht="20.25" customHeight="1">
      <c r="A24" s="33"/>
      <c r="B24" s="128" t="s">
        <v>9</v>
      </c>
      <c r="C24" s="129" t="s">
        <v>206</v>
      </c>
      <c r="D24" s="183" t="s">
        <v>11</v>
      </c>
      <c r="E24" s="177" t="s">
        <v>11</v>
      </c>
      <c r="F24" s="125" t="s">
        <v>91</v>
      </c>
    </row>
    <row r="25" spans="1:6" ht="30" customHeight="1">
      <c r="A25" s="33"/>
      <c r="B25" s="128" t="s">
        <v>10</v>
      </c>
      <c r="C25" s="129" t="s">
        <v>207</v>
      </c>
      <c r="D25" s="183" t="s">
        <v>11</v>
      </c>
      <c r="E25" s="177" t="s">
        <v>11</v>
      </c>
      <c r="F25" s="125" t="s">
        <v>91</v>
      </c>
    </row>
    <row r="26" spans="1:6" ht="32.25" customHeight="1">
      <c r="A26" s="33"/>
      <c r="B26" s="131" t="s">
        <v>92</v>
      </c>
      <c r="C26" s="124" t="s">
        <v>208</v>
      </c>
      <c r="D26" s="176">
        <v>72380.36</v>
      </c>
      <c r="E26" s="176">
        <v>62.89</v>
      </c>
      <c r="F26" s="125" t="s">
        <v>91</v>
      </c>
    </row>
    <row r="27" spans="1:6" ht="15.75" customHeight="1">
      <c r="A27" s="33"/>
      <c r="B27" s="132" t="s">
        <v>8</v>
      </c>
      <c r="C27" s="127"/>
      <c r="D27" s="126"/>
      <c r="E27" s="126"/>
      <c r="F27" s="125" t="s">
        <v>91</v>
      </c>
    </row>
    <row r="28" spans="1:6" ht="22.5" customHeight="1">
      <c r="A28" s="33"/>
      <c r="B28" s="131" t="s">
        <v>93</v>
      </c>
      <c r="C28" s="124" t="s">
        <v>209</v>
      </c>
      <c r="D28" s="176">
        <v>59460.59</v>
      </c>
      <c r="E28" s="176">
        <v>51.66</v>
      </c>
      <c r="F28" s="125" t="s">
        <v>91</v>
      </c>
    </row>
    <row r="29" spans="1:6" ht="22.5" customHeight="1">
      <c r="A29" s="33"/>
      <c r="B29" s="126" t="s">
        <v>94</v>
      </c>
      <c r="C29" s="127"/>
      <c r="D29" s="133"/>
      <c r="E29" s="133"/>
      <c r="F29" s="125" t="s">
        <v>91</v>
      </c>
    </row>
    <row r="30" spans="1:6" ht="18" customHeight="1">
      <c r="A30" s="33"/>
      <c r="B30" s="134" t="s">
        <v>95</v>
      </c>
      <c r="C30" s="129" t="s">
        <v>272</v>
      </c>
      <c r="D30" s="177" t="s">
        <v>11</v>
      </c>
      <c r="E30" s="177" t="s">
        <v>11</v>
      </c>
      <c r="F30" s="125" t="s">
        <v>91</v>
      </c>
    </row>
    <row r="31" spans="1:6" ht="31.5" customHeight="1">
      <c r="A31" s="33"/>
      <c r="B31" s="134" t="s">
        <v>96</v>
      </c>
      <c r="C31" s="129" t="s">
        <v>273</v>
      </c>
      <c r="D31" s="177" t="s">
        <v>11</v>
      </c>
      <c r="E31" s="177" t="s">
        <v>11</v>
      </c>
      <c r="F31" s="125" t="s">
        <v>91</v>
      </c>
    </row>
    <row r="32" spans="2:6" ht="32.25" customHeight="1">
      <c r="B32" s="134" t="s">
        <v>97</v>
      </c>
      <c r="C32" s="129" t="s">
        <v>274</v>
      </c>
      <c r="D32" s="177" t="s">
        <v>11</v>
      </c>
      <c r="E32" s="177" t="s">
        <v>11</v>
      </c>
      <c r="F32" s="125" t="s">
        <v>91</v>
      </c>
    </row>
    <row r="33" spans="1:6" ht="30.75" customHeight="1">
      <c r="A33" s="33"/>
      <c r="B33" s="134" t="s">
        <v>98</v>
      </c>
      <c r="C33" s="129" t="s">
        <v>275</v>
      </c>
      <c r="D33" s="178">
        <v>28391.5</v>
      </c>
      <c r="E33" s="176">
        <v>24.67</v>
      </c>
      <c r="F33" s="125" t="s">
        <v>91</v>
      </c>
    </row>
    <row r="34" spans="1:6" ht="37.5" customHeight="1">
      <c r="A34" s="33"/>
      <c r="B34" s="130" t="s">
        <v>360</v>
      </c>
      <c r="C34" s="129"/>
      <c r="D34" s="178">
        <v>5071.5</v>
      </c>
      <c r="E34" s="176">
        <v>4.41</v>
      </c>
      <c r="F34" s="125" t="s">
        <v>91</v>
      </c>
    </row>
    <row r="35" spans="1:6" ht="44.25" customHeight="1">
      <c r="A35" s="33"/>
      <c r="B35" s="130" t="s">
        <v>366</v>
      </c>
      <c r="C35" s="129"/>
      <c r="D35" s="176">
        <v>12238.75</v>
      </c>
      <c r="E35" s="176">
        <v>10.63</v>
      </c>
      <c r="F35" s="125" t="s">
        <v>91</v>
      </c>
    </row>
    <row r="36" spans="1:6" ht="33" customHeight="1">
      <c r="A36" s="33"/>
      <c r="B36" s="130" t="s">
        <v>367</v>
      </c>
      <c r="C36" s="129"/>
      <c r="D36" s="176">
        <v>11081.25</v>
      </c>
      <c r="E36" s="176">
        <v>9.63</v>
      </c>
      <c r="F36" s="125" t="s">
        <v>91</v>
      </c>
    </row>
    <row r="37" spans="1:6" ht="36" customHeight="1">
      <c r="A37" s="33"/>
      <c r="B37" s="134" t="s">
        <v>99</v>
      </c>
      <c r="C37" s="129" t="s">
        <v>276</v>
      </c>
      <c r="D37" s="176">
        <v>31069.09</v>
      </c>
      <c r="E37" s="176">
        <v>26.99</v>
      </c>
      <c r="F37" s="125" t="s">
        <v>91</v>
      </c>
    </row>
    <row r="38" spans="1:6" ht="27" customHeight="1">
      <c r="A38" s="33"/>
      <c r="B38" s="130" t="s">
        <v>379</v>
      </c>
      <c r="C38" s="129"/>
      <c r="D38" s="178">
        <v>4301.2</v>
      </c>
      <c r="E38" s="176">
        <v>3.74</v>
      </c>
      <c r="F38" s="125" t="s">
        <v>91</v>
      </c>
    </row>
    <row r="39" spans="1:6" ht="18" customHeight="1">
      <c r="A39" s="33"/>
      <c r="B39" s="130" t="s">
        <v>378</v>
      </c>
      <c r="C39" s="129"/>
      <c r="D39" s="176">
        <v>5361.65</v>
      </c>
      <c r="E39" s="176">
        <v>4.66</v>
      </c>
      <c r="F39" s="125" t="s">
        <v>91</v>
      </c>
    </row>
    <row r="40" spans="1:6" ht="24" customHeight="1">
      <c r="A40" s="33"/>
      <c r="B40" s="130" t="s">
        <v>327</v>
      </c>
      <c r="C40" s="129"/>
      <c r="D40" s="178">
        <v>9882.5</v>
      </c>
      <c r="E40" s="176">
        <v>8.59</v>
      </c>
      <c r="F40" s="125" t="s">
        <v>91</v>
      </c>
    </row>
    <row r="41" spans="1:6" ht="28.5" customHeight="1">
      <c r="A41" s="33"/>
      <c r="B41" s="130" t="s">
        <v>380</v>
      </c>
      <c r="C41" s="129"/>
      <c r="D41" s="178">
        <v>3070.5</v>
      </c>
      <c r="E41" s="176">
        <v>2.67</v>
      </c>
      <c r="F41" s="125" t="s">
        <v>91</v>
      </c>
    </row>
    <row r="42" spans="1:6" ht="42.75" customHeight="1">
      <c r="A42" s="33"/>
      <c r="B42" s="130" t="s">
        <v>381</v>
      </c>
      <c r="C42" s="129"/>
      <c r="D42" s="178">
        <v>3049.8</v>
      </c>
      <c r="E42" s="176">
        <v>2.65</v>
      </c>
      <c r="F42" s="125" t="s">
        <v>91</v>
      </c>
    </row>
    <row r="43" spans="1:6" ht="29.25" customHeight="1">
      <c r="A43" s="33"/>
      <c r="B43" s="130" t="s">
        <v>328</v>
      </c>
      <c r="C43" s="129"/>
      <c r="D43" s="179">
        <v>0</v>
      </c>
      <c r="E43" s="179">
        <v>0</v>
      </c>
      <c r="F43" s="125" t="s">
        <v>91</v>
      </c>
    </row>
    <row r="44" spans="1:6" ht="38.25" customHeight="1">
      <c r="A44" s="33"/>
      <c r="B44" s="130" t="s">
        <v>382</v>
      </c>
      <c r="C44" s="129"/>
      <c r="D44" s="176">
        <v>5403.44</v>
      </c>
      <c r="E44" s="176">
        <v>4.69</v>
      </c>
      <c r="F44" s="125" t="s">
        <v>91</v>
      </c>
    </row>
    <row r="45" spans="2:6" ht="37.5" customHeight="1">
      <c r="B45" s="134" t="s">
        <v>100</v>
      </c>
      <c r="C45" s="129" t="s">
        <v>277</v>
      </c>
      <c r="D45" s="177" t="s">
        <v>11</v>
      </c>
      <c r="E45" s="177" t="s">
        <v>11</v>
      </c>
      <c r="F45" s="125" t="s">
        <v>91</v>
      </c>
    </row>
    <row r="46" spans="2:6" ht="24" customHeight="1">
      <c r="B46" s="134" t="s">
        <v>101</v>
      </c>
      <c r="C46" s="129" t="s">
        <v>278</v>
      </c>
      <c r="D46" s="177" t="s">
        <v>11</v>
      </c>
      <c r="E46" s="177" t="s">
        <v>11</v>
      </c>
      <c r="F46" s="125" t="s">
        <v>91</v>
      </c>
    </row>
    <row r="47" spans="2:6" ht="29.25" customHeight="1">
      <c r="B47" s="134" t="s">
        <v>102</v>
      </c>
      <c r="C47" s="129" t="s">
        <v>279</v>
      </c>
      <c r="D47" s="177" t="s">
        <v>11</v>
      </c>
      <c r="E47" s="177" t="s">
        <v>11</v>
      </c>
      <c r="F47" s="125" t="s">
        <v>91</v>
      </c>
    </row>
    <row r="48" spans="2:6" ht="37.5" customHeight="1">
      <c r="B48" s="131" t="s">
        <v>103</v>
      </c>
      <c r="C48" s="124" t="s">
        <v>210</v>
      </c>
      <c r="D48" s="176">
        <v>12919.78</v>
      </c>
      <c r="E48" s="176">
        <v>11.23</v>
      </c>
      <c r="F48" s="125" t="s">
        <v>91</v>
      </c>
    </row>
    <row r="49" spans="2:6" ht="37.5" customHeight="1">
      <c r="B49" s="126" t="s">
        <v>94</v>
      </c>
      <c r="C49" s="127"/>
      <c r="D49" s="133"/>
      <c r="E49" s="133"/>
      <c r="F49" s="125" t="s">
        <v>91</v>
      </c>
    </row>
    <row r="50" spans="2:6" ht="27" customHeight="1">
      <c r="B50" s="134" t="s">
        <v>95</v>
      </c>
      <c r="C50" s="129" t="s">
        <v>280</v>
      </c>
      <c r="D50" s="177" t="s">
        <v>11</v>
      </c>
      <c r="E50" s="177" t="s">
        <v>11</v>
      </c>
      <c r="F50" s="125" t="s">
        <v>91</v>
      </c>
    </row>
    <row r="51" spans="2:6" ht="31.5" customHeight="1">
      <c r="B51" s="134" t="s">
        <v>96</v>
      </c>
      <c r="C51" s="129" t="s">
        <v>281</v>
      </c>
      <c r="D51" s="177" t="s">
        <v>11</v>
      </c>
      <c r="E51" s="177" t="s">
        <v>11</v>
      </c>
      <c r="F51" s="125" t="s">
        <v>91</v>
      </c>
    </row>
    <row r="52" spans="2:6" ht="36.75" customHeight="1">
      <c r="B52" s="134" t="s">
        <v>97</v>
      </c>
      <c r="C52" s="129" t="s">
        <v>282</v>
      </c>
      <c r="D52" s="177" t="s">
        <v>11</v>
      </c>
      <c r="E52" s="177" t="s">
        <v>11</v>
      </c>
      <c r="F52" s="125" t="s">
        <v>91</v>
      </c>
    </row>
    <row r="53" spans="2:6" ht="35.25" customHeight="1">
      <c r="B53" s="134" t="s">
        <v>98</v>
      </c>
      <c r="C53" s="129" t="s">
        <v>283</v>
      </c>
      <c r="D53" s="176">
        <v>12919.78</v>
      </c>
      <c r="E53" s="176">
        <v>11.23</v>
      </c>
      <c r="F53" s="125" t="s">
        <v>91</v>
      </c>
    </row>
    <row r="54" spans="2:6" ht="34.5" customHeight="1">
      <c r="B54" s="130" t="s">
        <v>394</v>
      </c>
      <c r="C54" s="129"/>
      <c r="D54" s="179">
        <v>2475</v>
      </c>
      <c r="E54" s="176">
        <v>2.15</v>
      </c>
      <c r="F54" s="125" t="s">
        <v>91</v>
      </c>
    </row>
    <row r="55" spans="2:6" ht="30" customHeight="1">
      <c r="B55" s="130" t="s">
        <v>361</v>
      </c>
      <c r="C55" s="129"/>
      <c r="D55" s="176">
        <v>10444.78</v>
      </c>
      <c r="E55" s="176">
        <v>9.07</v>
      </c>
      <c r="F55" s="125" t="s">
        <v>91</v>
      </c>
    </row>
    <row r="56" spans="2:6" ht="30.75" customHeight="1">
      <c r="B56" s="134" t="s">
        <v>99</v>
      </c>
      <c r="C56" s="129" t="s">
        <v>284</v>
      </c>
      <c r="D56" s="177" t="s">
        <v>11</v>
      </c>
      <c r="E56" s="177" t="s">
        <v>11</v>
      </c>
      <c r="F56" s="125" t="s">
        <v>91</v>
      </c>
    </row>
    <row r="57" spans="2:6" ht="29.25" customHeight="1">
      <c r="B57" s="134" t="s">
        <v>100</v>
      </c>
      <c r="C57" s="129" t="s">
        <v>285</v>
      </c>
      <c r="D57" s="177" t="s">
        <v>11</v>
      </c>
      <c r="E57" s="177" t="s">
        <v>11</v>
      </c>
      <c r="F57" s="125" t="s">
        <v>91</v>
      </c>
    </row>
    <row r="58" spans="2:6" ht="27.75" customHeight="1">
      <c r="B58" s="134" t="s">
        <v>101</v>
      </c>
      <c r="C58" s="129" t="s">
        <v>286</v>
      </c>
      <c r="D58" s="177" t="s">
        <v>11</v>
      </c>
      <c r="E58" s="177" t="s">
        <v>11</v>
      </c>
      <c r="F58" s="125" t="s">
        <v>91</v>
      </c>
    </row>
    <row r="59" spans="2:6" ht="29.25" customHeight="1">
      <c r="B59" s="134" t="s">
        <v>104</v>
      </c>
      <c r="C59" s="129" t="s">
        <v>287</v>
      </c>
      <c r="D59" s="177" t="s">
        <v>11</v>
      </c>
      <c r="E59" s="177" t="s">
        <v>11</v>
      </c>
      <c r="F59" s="125" t="s">
        <v>91</v>
      </c>
    </row>
    <row r="60" spans="2:6" s="86" customFormat="1" ht="35.25" customHeight="1">
      <c r="B60" s="134" t="s">
        <v>102</v>
      </c>
      <c r="C60" s="129" t="s">
        <v>288</v>
      </c>
      <c r="D60" s="177" t="s">
        <v>11</v>
      </c>
      <c r="E60" s="177" t="s">
        <v>11</v>
      </c>
      <c r="F60" s="125" t="s">
        <v>91</v>
      </c>
    </row>
    <row r="61" spans="2:6" s="86" customFormat="1" ht="36.75" customHeight="1">
      <c r="B61" s="131" t="s">
        <v>13</v>
      </c>
      <c r="C61" s="124" t="s">
        <v>211</v>
      </c>
      <c r="D61" s="177" t="s">
        <v>11</v>
      </c>
      <c r="E61" s="177" t="s">
        <v>11</v>
      </c>
      <c r="F61" s="125" t="s">
        <v>91</v>
      </c>
    </row>
    <row r="62" spans="2:6" s="86" customFormat="1" ht="26.25" customHeight="1">
      <c r="B62" s="132" t="s">
        <v>8</v>
      </c>
      <c r="C62" s="127"/>
      <c r="D62" s="126"/>
      <c r="E62" s="126"/>
      <c r="F62" s="125" t="s">
        <v>91</v>
      </c>
    </row>
    <row r="63" spans="2:6" s="86" customFormat="1" ht="27.75" customHeight="1">
      <c r="B63" s="134" t="s">
        <v>95</v>
      </c>
      <c r="C63" s="129" t="s">
        <v>289</v>
      </c>
      <c r="D63" s="177" t="s">
        <v>11</v>
      </c>
      <c r="E63" s="177" t="s">
        <v>11</v>
      </c>
      <c r="F63" s="125" t="s">
        <v>91</v>
      </c>
    </row>
    <row r="64" spans="2:6" s="86" customFormat="1" ht="37.5" customHeight="1">
      <c r="B64" s="134" t="s">
        <v>96</v>
      </c>
      <c r="C64" s="129" t="s">
        <v>290</v>
      </c>
      <c r="D64" s="177" t="s">
        <v>11</v>
      </c>
      <c r="E64" s="177" t="s">
        <v>11</v>
      </c>
      <c r="F64" s="125" t="s">
        <v>91</v>
      </c>
    </row>
    <row r="65" spans="2:6" s="86" customFormat="1" ht="33" customHeight="1">
      <c r="B65" s="134" t="s">
        <v>97</v>
      </c>
      <c r="C65" s="129" t="s">
        <v>291</v>
      </c>
      <c r="D65" s="177" t="s">
        <v>11</v>
      </c>
      <c r="E65" s="177" t="s">
        <v>11</v>
      </c>
      <c r="F65" s="125" t="s">
        <v>91</v>
      </c>
    </row>
    <row r="66" spans="2:6" s="86" customFormat="1" ht="28.5" customHeight="1">
      <c r="B66" s="134" t="s">
        <v>98</v>
      </c>
      <c r="C66" s="129" t="s">
        <v>292</v>
      </c>
      <c r="D66" s="177" t="s">
        <v>11</v>
      </c>
      <c r="E66" s="177" t="s">
        <v>11</v>
      </c>
      <c r="F66" s="125" t="s">
        <v>91</v>
      </c>
    </row>
    <row r="67" spans="2:6" s="107" customFormat="1" ht="28.5" customHeight="1">
      <c r="B67" s="134" t="s">
        <v>99</v>
      </c>
      <c r="C67" s="129" t="s">
        <v>293</v>
      </c>
      <c r="D67" s="177" t="s">
        <v>11</v>
      </c>
      <c r="E67" s="177" t="s">
        <v>11</v>
      </c>
      <c r="F67" s="125" t="s">
        <v>91</v>
      </c>
    </row>
    <row r="68" spans="2:6" s="86" customFormat="1" ht="33.75" customHeight="1">
      <c r="B68" s="130" t="s">
        <v>331</v>
      </c>
      <c r="C68" s="129"/>
      <c r="D68" s="179">
        <v>0</v>
      </c>
      <c r="E68" s="179">
        <v>0</v>
      </c>
      <c r="F68" s="125" t="s">
        <v>91</v>
      </c>
    </row>
    <row r="69" spans="2:6" s="86" customFormat="1" ht="30" customHeight="1">
      <c r="B69" s="134" t="s">
        <v>100</v>
      </c>
      <c r="C69" s="129" t="s">
        <v>294</v>
      </c>
      <c r="D69" s="177" t="s">
        <v>11</v>
      </c>
      <c r="E69" s="177" t="s">
        <v>11</v>
      </c>
      <c r="F69" s="125" t="s">
        <v>91</v>
      </c>
    </row>
    <row r="70" spans="2:6" s="86" customFormat="1" ht="30.75" customHeight="1">
      <c r="B70" s="134" t="s">
        <v>101</v>
      </c>
      <c r="C70" s="129" t="s">
        <v>295</v>
      </c>
      <c r="D70" s="177" t="s">
        <v>11</v>
      </c>
      <c r="E70" s="177" t="s">
        <v>11</v>
      </c>
      <c r="F70" s="125" t="s">
        <v>91</v>
      </c>
    </row>
    <row r="71" spans="2:6" ht="33" customHeight="1">
      <c r="B71" s="134" t="s">
        <v>104</v>
      </c>
      <c r="C71" s="129" t="s">
        <v>296</v>
      </c>
      <c r="D71" s="177" t="s">
        <v>11</v>
      </c>
      <c r="E71" s="177" t="s">
        <v>11</v>
      </c>
      <c r="F71" s="125" t="s">
        <v>91</v>
      </c>
    </row>
    <row r="72" spans="2:6" ht="30.75" customHeight="1">
      <c r="B72" s="134" t="s">
        <v>102</v>
      </c>
      <c r="C72" s="129" t="s">
        <v>297</v>
      </c>
      <c r="D72" s="177" t="s">
        <v>11</v>
      </c>
      <c r="E72" s="177" t="s">
        <v>11</v>
      </c>
      <c r="F72" s="125" t="s">
        <v>91</v>
      </c>
    </row>
    <row r="73" spans="2:6" ht="27" customHeight="1">
      <c r="B73" s="134" t="s">
        <v>46</v>
      </c>
      <c r="C73" s="129" t="s">
        <v>298</v>
      </c>
      <c r="D73" s="177" t="s">
        <v>11</v>
      </c>
      <c r="E73" s="177" t="s">
        <v>11</v>
      </c>
      <c r="F73" s="125" t="s">
        <v>91</v>
      </c>
    </row>
    <row r="74" spans="2:6" ht="33" customHeight="1">
      <c r="B74" s="131" t="s">
        <v>105</v>
      </c>
      <c r="C74" s="124" t="s">
        <v>212</v>
      </c>
      <c r="D74" s="177" t="s">
        <v>11</v>
      </c>
      <c r="E74" s="177" t="s">
        <v>11</v>
      </c>
      <c r="F74" s="125" t="s">
        <v>91</v>
      </c>
    </row>
    <row r="75" spans="2:6" ht="18" customHeight="1">
      <c r="B75" s="132" t="s">
        <v>8</v>
      </c>
      <c r="C75" s="127"/>
      <c r="D75" s="126"/>
      <c r="E75" s="126"/>
      <c r="F75" s="125" t="s">
        <v>91</v>
      </c>
    </row>
    <row r="76" spans="2:6" ht="35.25" customHeight="1">
      <c r="B76" s="131" t="s">
        <v>106</v>
      </c>
      <c r="C76" s="124" t="s">
        <v>299</v>
      </c>
      <c r="D76" s="177" t="s">
        <v>11</v>
      </c>
      <c r="E76" s="177" t="s">
        <v>11</v>
      </c>
      <c r="F76" s="125" t="s">
        <v>91</v>
      </c>
    </row>
    <row r="77" spans="2:6" ht="19.5" customHeight="1">
      <c r="B77" s="134" t="s">
        <v>107</v>
      </c>
      <c r="C77" s="129" t="s">
        <v>300</v>
      </c>
      <c r="D77" s="177" t="s">
        <v>11</v>
      </c>
      <c r="E77" s="177" t="s">
        <v>11</v>
      </c>
      <c r="F77" s="125" t="s">
        <v>91</v>
      </c>
    </row>
    <row r="78" spans="2:6" ht="31.5" customHeight="1">
      <c r="B78" s="134" t="s">
        <v>108</v>
      </c>
      <c r="C78" s="129" t="s">
        <v>301</v>
      </c>
      <c r="D78" s="177" t="s">
        <v>11</v>
      </c>
      <c r="E78" s="177" t="s">
        <v>11</v>
      </c>
      <c r="F78" s="125" t="s">
        <v>91</v>
      </c>
    </row>
    <row r="79" spans="2:6" ht="20.25" customHeight="1">
      <c r="B79" s="134" t="s">
        <v>109</v>
      </c>
      <c r="C79" s="129" t="s">
        <v>302</v>
      </c>
      <c r="D79" s="177" t="s">
        <v>11</v>
      </c>
      <c r="E79" s="177" t="s">
        <v>11</v>
      </c>
      <c r="F79" s="125" t="s">
        <v>91</v>
      </c>
    </row>
    <row r="80" spans="2:6" ht="22.5" customHeight="1">
      <c r="B80" s="131" t="s">
        <v>14</v>
      </c>
      <c r="C80" s="124" t="s">
        <v>303</v>
      </c>
      <c r="D80" s="176">
        <v>42220.74</v>
      </c>
      <c r="E80" s="176">
        <v>36.68</v>
      </c>
      <c r="F80" s="125" t="s">
        <v>91</v>
      </c>
    </row>
    <row r="81" spans="2:6" ht="21.75" customHeight="1">
      <c r="B81" s="132" t="s">
        <v>8</v>
      </c>
      <c r="C81" s="127"/>
      <c r="D81" s="126"/>
      <c r="E81" s="126"/>
      <c r="F81" s="125" t="s">
        <v>91</v>
      </c>
    </row>
    <row r="82" spans="2:6" ht="24" customHeight="1">
      <c r="B82" s="134" t="s">
        <v>15</v>
      </c>
      <c r="C82" s="129" t="s">
        <v>304</v>
      </c>
      <c r="D82" s="176">
        <v>41195.55</v>
      </c>
      <c r="E82" s="176">
        <v>35.79</v>
      </c>
      <c r="F82" s="125" t="s">
        <v>91</v>
      </c>
    </row>
    <row r="83" spans="2:6" ht="21" customHeight="1">
      <c r="B83" s="134" t="s">
        <v>16</v>
      </c>
      <c r="C83" s="129" t="s">
        <v>305</v>
      </c>
      <c r="D83" s="177" t="s">
        <v>11</v>
      </c>
      <c r="E83" s="177" t="s">
        <v>11</v>
      </c>
      <c r="F83" s="125" t="s">
        <v>91</v>
      </c>
    </row>
    <row r="84" spans="2:6" s="86" customFormat="1" ht="37.5" customHeight="1">
      <c r="B84" s="134" t="s">
        <v>17</v>
      </c>
      <c r="C84" s="129" t="s">
        <v>306</v>
      </c>
      <c r="D84" s="176">
        <v>1008.96</v>
      </c>
      <c r="E84" s="176">
        <v>0.88</v>
      </c>
      <c r="F84" s="125" t="s">
        <v>91</v>
      </c>
    </row>
    <row r="85" spans="2:6" s="86" customFormat="1" ht="36" customHeight="1">
      <c r="B85" s="134" t="s">
        <v>18</v>
      </c>
      <c r="C85" s="129" t="s">
        <v>307</v>
      </c>
      <c r="D85" s="187">
        <v>16.23</v>
      </c>
      <c r="E85" s="187">
        <v>0.01</v>
      </c>
      <c r="F85" s="135" t="s">
        <v>91</v>
      </c>
    </row>
    <row r="86" spans="2:6" ht="25.5" customHeight="1">
      <c r="B86" s="136" t="s">
        <v>110</v>
      </c>
      <c r="C86" s="137" t="s">
        <v>308</v>
      </c>
      <c r="D86" s="184">
        <v>115094.93</v>
      </c>
      <c r="E86" s="180">
        <v>100</v>
      </c>
      <c r="F86" s="185" t="s">
        <v>91</v>
      </c>
    </row>
    <row r="87" spans="2:5" ht="33" customHeight="1">
      <c r="B87" s="90"/>
      <c r="C87" s="91"/>
      <c r="D87" s="90"/>
      <c r="E87" s="90"/>
    </row>
    <row r="88" spans="2:4" ht="33" customHeight="1">
      <c r="B88" s="88" t="s">
        <v>27</v>
      </c>
      <c r="C88" s="89" t="s">
        <v>329</v>
      </c>
      <c r="D88" s="90"/>
    </row>
    <row r="89" spans="2:4" ht="33" customHeight="1">
      <c r="B89" s="90"/>
      <c r="C89" s="91"/>
      <c r="D89" s="90"/>
    </row>
    <row r="90" spans="2:4" ht="12">
      <c r="B90" s="90"/>
      <c r="C90" s="91"/>
      <c r="D90" s="90"/>
    </row>
    <row r="91" spans="2:4" ht="12">
      <c r="B91" s="90"/>
      <c r="C91" s="91"/>
      <c r="D91" s="90"/>
    </row>
    <row r="92" spans="2:4" ht="12">
      <c r="B92" s="88" t="s">
        <v>187</v>
      </c>
      <c r="C92" s="89" t="s">
        <v>338</v>
      </c>
      <c r="D92" s="90"/>
    </row>
    <row r="93" spans="2:4" ht="12">
      <c r="B93" s="90"/>
      <c r="C93" s="91"/>
      <c r="D93" s="90"/>
    </row>
    <row r="94" spans="2:4" ht="12">
      <c r="B94" s="90"/>
      <c r="C94" s="91"/>
      <c r="D94" s="90"/>
    </row>
    <row r="95" spans="2:4" ht="12">
      <c r="B95" s="90"/>
      <c r="C95" s="91"/>
      <c r="D95" s="90"/>
    </row>
    <row r="96" spans="2:4" ht="12">
      <c r="B96" s="88" t="s">
        <v>270</v>
      </c>
      <c r="C96" s="89" t="s">
        <v>271</v>
      </c>
      <c r="D96" s="90"/>
    </row>
    <row r="97" spans="2:4" ht="12">
      <c r="B97" s="90"/>
      <c r="C97" s="91"/>
      <c r="D97" s="90"/>
    </row>
    <row r="98" spans="2:4" ht="12">
      <c r="B98" s="90"/>
      <c r="C98" s="91"/>
      <c r="D98" s="90"/>
    </row>
  </sheetData>
  <sheetProtection/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tabSelected="1" zoomScalePageLayoutView="0" workbookViewId="0" topLeftCell="A33">
      <selection activeCell="G41" sqref="G4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18" customHeight="1">
      <c r="B9" s="8" t="s">
        <v>392</v>
      </c>
      <c r="C9" s="9"/>
      <c r="D9" s="9"/>
      <c r="E9" s="9"/>
    </row>
    <row r="10" spans="2:5" ht="17.25" customHeight="1">
      <c r="B10" s="41" t="s">
        <v>260</v>
      </c>
      <c r="C10" s="11"/>
      <c r="D10" s="11"/>
      <c r="E10" s="11"/>
    </row>
    <row r="11" spans="2:5" ht="17.25" customHeight="1">
      <c r="B11" s="12" t="s">
        <v>5</v>
      </c>
      <c r="C11" s="11"/>
      <c r="D11" s="11"/>
      <c r="E11" s="11"/>
    </row>
    <row r="12" spans="2:5" s="13" customFormat="1" ht="21" customHeight="1">
      <c r="B12" s="199" t="s">
        <v>262</v>
      </c>
      <c r="C12" s="200"/>
      <c r="D12" s="199"/>
      <c r="E12" s="199"/>
    </row>
    <row r="13" spans="2:5" s="13" customFormat="1" ht="18.75" customHeight="1">
      <c r="B13" s="200" t="s">
        <v>186</v>
      </c>
      <c r="C13" s="200"/>
      <c r="D13" s="200"/>
      <c r="E13" s="200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4">
        <v>1</v>
      </c>
      <c r="C16" s="74">
        <v>2</v>
      </c>
      <c r="D16" s="74">
        <v>3</v>
      </c>
      <c r="E16" s="74">
        <v>4</v>
      </c>
    </row>
    <row r="17" spans="2:5" ht="16.5" customHeight="1">
      <c r="B17" s="76" t="s">
        <v>33</v>
      </c>
      <c r="C17" s="77" t="s">
        <v>192</v>
      </c>
      <c r="D17" s="196">
        <f>740775122.06/1000</f>
        <v>740775.12206</v>
      </c>
      <c r="E17" s="196">
        <f>113745491.31/1000</f>
        <v>113745.49131</v>
      </c>
    </row>
    <row r="18" spans="2:5" ht="16.5" customHeight="1">
      <c r="B18" s="76" t="s">
        <v>34</v>
      </c>
      <c r="C18" s="77" t="s">
        <v>193</v>
      </c>
      <c r="D18" s="196">
        <f>(744566331.28+315942.23)/1000</f>
        <v>744882.27351</v>
      </c>
      <c r="E18" s="196">
        <f>(111011628.48+67356.41)/1000</f>
        <v>111078.98489</v>
      </c>
    </row>
    <row r="19" spans="2:5" ht="15" customHeight="1">
      <c r="B19" s="76" t="s">
        <v>35</v>
      </c>
      <c r="C19" s="77" t="s">
        <v>194</v>
      </c>
      <c r="D19" s="196">
        <f>D17-D18</f>
        <v>-4107.151450000005</v>
      </c>
      <c r="E19" s="196">
        <f>E17-E18</f>
        <v>2666.5064199999906</v>
      </c>
    </row>
    <row r="20" spans="2:5" ht="34.5" customHeight="1">
      <c r="B20" s="78" t="s">
        <v>36</v>
      </c>
      <c r="C20" s="75" t="s">
        <v>195</v>
      </c>
      <c r="D20" s="196">
        <v>0</v>
      </c>
      <c r="E20" s="196">
        <v>0</v>
      </c>
    </row>
    <row r="21" spans="2:5" ht="26.25" customHeight="1">
      <c r="B21" s="79" t="s">
        <v>37</v>
      </c>
      <c r="C21" s="77" t="s">
        <v>196</v>
      </c>
      <c r="D21" s="196">
        <v>0</v>
      </c>
      <c r="E21" s="196">
        <v>0</v>
      </c>
    </row>
    <row r="22" spans="2:5" ht="33.75" customHeight="1">
      <c r="B22" s="79" t="s">
        <v>314</v>
      </c>
      <c r="C22" s="77" t="s">
        <v>197</v>
      </c>
      <c r="D22" s="196">
        <v>0</v>
      </c>
      <c r="E22" s="196">
        <v>0</v>
      </c>
    </row>
    <row r="23" spans="2:5" ht="11.25" customHeight="1">
      <c r="B23" s="80" t="s">
        <v>38</v>
      </c>
      <c r="C23" s="75" t="s">
        <v>198</v>
      </c>
      <c r="D23" s="196">
        <v>0</v>
      </c>
      <c r="E23" s="196">
        <v>0</v>
      </c>
    </row>
    <row r="24" spans="2:5" ht="15" customHeight="1">
      <c r="B24" s="80" t="s">
        <v>39</v>
      </c>
      <c r="C24" s="75" t="s">
        <v>199</v>
      </c>
      <c r="D24" s="196">
        <v>0</v>
      </c>
      <c r="E24" s="196">
        <v>0</v>
      </c>
    </row>
    <row r="25" spans="2:5" ht="12.75" customHeight="1">
      <c r="B25" s="79" t="s">
        <v>315</v>
      </c>
      <c r="C25" s="77" t="s">
        <v>246</v>
      </c>
      <c r="D25" s="196">
        <v>0</v>
      </c>
      <c r="E25" s="196">
        <v>0</v>
      </c>
    </row>
    <row r="26" spans="2:5" ht="15" customHeight="1">
      <c r="B26" s="79" t="s">
        <v>40</v>
      </c>
      <c r="C26" s="81" t="s">
        <v>202</v>
      </c>
      <c r="D26" s="196">
        <f>((1008963.09-114588.95)-(485925-278145)+4532598.34)/1000</f>
        <v>5219.19248</v>
      </c>
      <c r="E26" s="196">
        <f>((485925-278145)-(248324-133746)+810485.47)/1000</f>
        <v>903.68747</v>
      </c>
    </row>
    <row r="27" spans="2:5" ht="12.75" customHeight="1">
      <c r="B27" s="79" t="s">
        <v>41</v>
      </c>
      <c r="C27" s="81" t="s">
        <v>203</v>
      </c>
      <c r="D27" s="196">
        <f>381133.73/1000</f>
        <v>381.13372999999996</v>
      </c>
      <c r="E27" s="196">
        <f>444180.34/1000</f>
        <v>444.18034</v>
      </c>
    </row>
    <row r="28" spans="2:5" ht="13.5" customHeight="1">
      <c r="B28" s="79" t="s">
        <v>42</v>
      </c>
      <c r="C28" s="81" t="s">
        <v>204</v>
      </c>
      <c r="D28" s="196">
        <v>0</v>
      </c>
      <c r="E28" s="196">
        <v>0</v>
      </c>
    </row>
    <row r="29" spans="2:5" ht="12.75" customHeight="1">
      <c r="B29" s="79" t="s">
        <v>43</v>
      </c>
      <c r="C29" s="81" t="s">
        <v>258</v>
      </c>
      <c r="D29" s="196">
        <v>0</v>
      </c>
      <c r="E29" s="196">
        <v>0</v>
      </c>
    </row>
    <row r="30" spans="2:5" ht="27.75" customHeight="1">
      <c r="B30" s="80" t="s">
        <v>44</v>
      </c>
      <c r="C30" s="82" t="s">
        <v>259</v>
      </c>
      <c r="D30" s="196">
        <f>D32+D33</f>
        <v>-4099.7244900000005</v>
      </c>
      <c r="E30" s="196">
        <f>E32+E33</f>
        <v>0</v>
      </c>
    </row>
    <row r="31" spans="2:5" ht="12.75">
      <c r="B31" s="83" t="s">
        <v>45</v>
      </c>
      <c r="C31" s="84"/>
      <c r="D31" s="196"/>
      <c r="E31" s="196"/>
    </row>
    <row r="32" spans="2:5" ht="12.75" customHeight="1">
      <c r="B32" s="85" t="s">
        <v>309</v>
      </c>
      <c r="C32" s="81" t="s">
        <v>316</v>
      </c>
      <c r="D32" s="196">
        <f>-1365152.45/1000</f>
        <v>-1365.15245</v>
      </c>
      <c r="E32" s="196">
        <v>0</v>
      </c>
    </row>
    <row r="33" spans="2:5" ht="15" customHeight="1">
      <c r="B33" s="85" t="s">
        <v>310</v>
      </c>
      <c r="C33" s="81" t="s">
        <v>317</v>
      </c>
      <c r="D33" s="196">
        <f>-2734572.04/1000</f>
        <v>-2734.57204</v>
      </c>
      <c r="E33" s="196">
        <v>0</v>
      </c>
    </row>
    <row r="34" spans="2:5" ht="11.25" customHeight="1">
      <c r="B34" s="85" t="s">
        <v>311</v>
      </c>
      <c r="C34" s="81" t="s">
        <v>318</v>
      </c>
      <c r="D34" s="196">
        <v>0</v>
      </c>
      <c r="E34" s="196">
        <v>0</v>
      </c>
    </row>
    <row r="35" spans="2:5" ht="27.75" customHeight="1">
      <c r="B35" s="80" t="s">
        <v>319</v>
      </c>
      <c r="C35" s="82">
        <v>150</v>
      </c>
      <c r="D35" s="196">
        <f>D37+D38+D39+D40</f>
        <v>0</v>
      </c>
      <c r="E35" s="196">
        <f>SUM(E37:E40)</f>
        <v>3636.02481</v>
      </c>
    </row>
    <row r="36" spans="2:5" ht="12.75">
      <c r="B36" s="83" t="s">
        <v>45</v>
      </c>
      <c r="C36" s="84"/>
      <c r="D36" s="196"/>
      <c r="E36" s="196"/>
    </row>
    <row r="37" spans="2:5" ht="12" customHeight="1">
      <c r="B37" s="85" t="s">
        <v>309</v>
      </c>
      <c r="C37" s="81" t="s">
        <v>320</v>
      </c>
      <c r="D37" s="196">
        <v>0</v>
      </c>
      <c r="E37" s="196">
        <f>3482897.36/1000</f>
        <v>3482.89736</v>
      </c>
    </row>
    <row r="38" spans="2:5" ht="11.25" customHeight="1">
      <c r="B38" s="85" t="s">
        <v>310</v>
      </c>
      <c r="C38" s="81" t="s">
        <v>321</v>
      </c>
      <c r="D38" s="196">
        <v>0</v>
      </c>
      <c r="E38" s="196">
        <f>153127.45/1000</f>
        <v>153.12745</v>
      </c>
    </row>
    <row r="39" spans="2:5" ht="11.25" customHeight="1">
      <c r="B39" s="85" t="s">
        <v>46</v>
      </c>
      <c r="C39" s="81" t="s">
        <v>322</v>
      </c>
      <c r="D39" s="196">
        <v>0</v>
      </c>
      <c r="E39" s="196">
        <v>0</v>
      </c>
    </row>
    <row r="40" spans="2:5" ht="11.25" customHeight="1">
      <c r="B40" s="85" t="s">
        <v>312</v>
      </c>
      <c r="C40" s="81" t="s">
        <v>323</v>
      </c>
      <c r="D40" s="196">
        <v>0</v>
      </c>
      <c r="E40" s="196">
        <v>0</v>
      </c>
    </row>
    <row r="41" spans="2:5" ht="30.75" customHeight="1">
      <c r="B41" s="80" t="s">
        <v>324</v>
      </c>
      <c r="C41" s="82" t="s">
        <v>264</v>
      </c>
      <c r="D41" s="196">
        <v>0</v>
      </c>
      <c r="E41" s="196">
        <v>0</v>
      </c>
    </row>
    <row r="42" spans="2:5" ht="43.5" customHeight="1">
      <c r="B42" s="80" t="s">
        <v>325</v>
      </c>
      <c r="C42" s="82" t="s">
        <v>265</v>
      </c>
      <c r="D42" s="196">
        <f>D43+(35523.9)/1000</f>
        <v>5594.352599999999</v>
      </c>
      <c r="E42" s="196">
        <f>E43+(21948+95130)/1000</f>
        <v>1457.96905</v>
      </c>
    </row>
    <row r="43" spans="2:5" ht="11.25" customHeight="1">
      <c r="B43" s="79" t="s">
        <v>47</v>
      </c>
      <c r="C43" s="81" t="s">
        <v>266</v>
      </c>
      <c r="D43" s="196">
        <f>(5569624.93-10796.23)/1000</f>
        <v>5558.828699999999</v>
      </c>
      <c r="E43" s="196">
        <f>1340891.05/1000</f>
        <v>1340.89105</v>
      </c>
    </row>
    <row r="44" spans="2:5" ht="11.25" customHeight="1">
      <c r="B44" s="79" t="s">
        <v>48</v>
      </c>
      <c r="C44" s="81" t="s">
        <v>267</v>
      </c>
      <c r="D44" s="196">
        <f>323125.15/1000</f>
        <v>323.12515</v>
      </c>
      <c r="E44" s="196">
        <f>61370.75/1000</f>
        <v>61.37075</v>
      </c>
    </row>
    <row r="45" spans="2:5" ht="11.25" customHeight="1">
      <c r="B45" s="79" t="s">
        <v>49</v>
      </c>
      <c r="C45" s="81" t="s">
        <v>268</v>
      </c>
      <c r="D45" s="196">
        <v>0</v>
      </c>
      <c r="E45" s="196">
        <v>0</v>
      </c>
    </row>
    <row r="46" spans="2:5" ht="24.75" customHeight="1">
      <c r="B46" s="79" t="s">
        <v>50</v>
      </c>
      <c r="C46" s="81" t="s">
        <v>205</v>
      </c>
      <c r="D46" s="196">
        <f>102192583.49/1000</f>
        <v>102192.58348999999</v>
      </c>
      <c r="E46" s="196">
        <f>33287395.08/1000</f>
        <v>33287.395079999995</v>
      </c>
    </row>
    <row r="47" spans="2:5" ht="25.5" customHeight="1">
      <c r="B47" s="79" t="s">
        <v>326</v>
      </c>
      <c r="C47" s="81" t="s">
        <v>206</v>
      </c>
      <c r="D47" s="196">
        <f>37311122.9/1000</f>
        <v>37311.1229</v>
      </c>
      <c r="E47" s="196">
        <f>3895677.58/1000</f>
        <v>3895.67758</v>
      </c>
    </row>
    <row r="48" spans="2:5" ht="72.75" customHeight="1">
      <c r="B48" s="73" t="s">
        <v>51</v>
      </c>
      <c r="C48" s="81" t="s">
        <v>207</v>
      </c>
      <c r="D48" s="265">
        <f>D19+D22+D25+D26+D27+D28+D29+D30+D35+D41+D44+D46-D42-D47-D45</f>
        <v>57003.68340999998</v>
      </c>
      <c r="E48" s="265">
        <f>E19+E22+E25+E26+E27+E28+E29+E30+E35+E41+E44+E46-E42-E47-E45</f>
        <v>35645.51823999998</v>
      </c>
    </row>
    <row r="49" spans="2:5" ht="12.75">
      <c r="B49" s="114"/>
      <c r="C49" s="115"/>
      <c r="D49" s="116"/>
      <c r="E49" s="119"/>
    </row>
    <row r="50" spans="2:5" ht="12.75">
      <c r="B50" s="114"/>
      <c r="C50" s="115"/>
      <c r="D50" s="114"/>
      <c r="E50" s="119"/>
    </row>
    <row r="51" ht="12.75">
      <c r="E51" s="119"/>
    </row>
    <row r="52" spans="2:5" ht="15.75" customHeight="1">
      <c r="B52" s="17"/>
      <c r="C52" s="18"/>
      <c r="D52" s="17"/>
      <c r="E52" s="119"/>
    </row>
    <row r="53" spans="2:5" ht="12.75">
      <c r="B53" s="88" t="s">
        <v>27</v>
      </c>
      <c r="C53" s="89" t="s">
        <v>330</v>
      </c>
      <c r="D53" s="90"/>
      <c r="E53" s="119"/>
    </row>
    <row r="54" spans="2:5" ht="12.75">
      <c r="B54" s="90"/>
      <c r="C54" s="91"/>
      <c r="D54" s="90"/>
      <c r="E54" s="119"/>
    </row>
    <row r="55" spans="2:5" ht="12.75">
      <c r="B55" s="90"/>
      <c r="C55" s="91"/>
      <c r="D55" s="90"/>
      <c r="E55" s="119"/>
    </row>
    <row r="56" spans="2:5" ht="12.75">
      <c r="B56" s="90"/>
      <c r="C56" s="91"/>
      <c r="D56" s="90"/>
      <c r="E56" s="119"/>
    </row>
    <row r="57" spans="2:5" ht="12.75">
      <c r="B57" s="88" t="s">
        <v>187</v>
      </c>
      <c r="C57" s="89" t="s">
        <v>188</v>
      </c>
      <c r="D57" s="90"/>
      <c r="E57" s="119"/>
    </row>
    <row r="58" spans="2:5" ht="12.75">
      <c r="B58" s="90"/>
      <c r="C58" s="91"/>
      <c r="D58" s="90"/>
      <c r="E58" s="119"/>
    </row>
    <row r="59" spans="2:5" ht="12.75">
      <c r="B59" s="90"/>
      <c r="C59" s="91"/>
      <c r="D59" s="90"/>
      <c r="E59" s="119"/>
    </row>
    <row r="60" spans="2:5" ht="12.75">
      <c r="B60" s="90"/>
      <c r="C60" s="91"/>
      <c r="D60" s="90"/>
      <c r="E60" s="119"/>
    </row>
    <row r="61" spans="2:5" ht="12.75">
      <c r="B61" s="88" t="s">
        <v>270</v>
      </c>
      <c r="C61" s="89" t="s">
        <v>271</v>
      </c>
      <c r="D61" s="90"/>
      <c r="E61" s="119"/>
    </row>
    <row r="62" spans="2:5" ht="12.75">
      <c r="B62" s="90"/>
      <c r="C62" s="91"/>
      <c r="D62" s="90"/>
      <c r="E62" s="119"/>
    </row>
    <row r="63" spans="2:5" ht="12.75">
      <c r="B63" s="90"/>
      <c r="C63" s="91"/>
      <c r="D63" s="90"/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ht="12.75">
      <c r="E70" s="119"/>
    </row>
    <row r="71" ht="12.75">
      <c r="E71" s="119"/>
    </row>
    <row r="72" ht="12.75">
      <c r="E72" s="119"/>
    </row>
    <row r="73" ht="12.75">
      <c r="E73" s="119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  <row r="84" ht="12.75">
      <c r="E84" s="119"/>
    </row>
    <row r="85" ht="12.75">
      <c r="E85" s="119"/>
    </row>
    <row r="86" ht="12.75">
      <c r="E86" s="119"/>
    </row>
    <row r="87" ht="12.75">
      <c r="E87" s="119"/>
    </row>
    <row r="88" ht="12.75">
      <c r="E88" s="119"/>
    </row>
    <row r="89" ht="12.75">
      <c r="E89" s="119"/>
    </row>
    <row r="90" ht="12.75">
      <c r="E90" s="119"/>
    </row>
    <row r="91" ht="12.75">
      <c r="E91" s="119"/>
    </row>
    <row r="92" ht="12.75">
      <c r="E92" s="119"/>
    </row>
    <row r="93" ht="12.75">
      <c r="E93" s="119"/>
    </row>
    <row r="94" ht="12.75">
      <c r="E94" s="119"/>
    </row>
    <row r="95" ht="12.75">
      <c r="E95" s="119"/>
    </row>
    <row r="96" ht="12.75">
      <c r="E96" s="119"/>
    </row>
    <row r="97" ht="12.75">
      <c r="E97" s="119"/>
    </row>
    <row r="98" ht="12.75">
      <c r="E98" s="119"/>
    </row>
    <row r="99" ht="12.75">
      <c r="E99" s="119"/>
    </row>
    <row r="100" ht="12.75">
      <c r="E100" s="119"/>
    </row>
    <row r="101" ht="12.75">
      <c r="E101" s="119"/>
    </row>
    <row r="102" ht="12.75">
      <c r="E102" s="119"/>
    </row>
    <row r="103" ht="12.75">
      <c r="E103" s="119"/>
    </row>
    <row r="104" ht="12.75">
      <c r="E104" s="119"/>
    </row>
    <row r="105" ht="12.75">
      <c r="E105" s="119"/>
    </row>
    <row r="106" ht="12.75">
      <c r="E106" s="119"/>
    </row>
    <row r="107" ht="12.75">
      <c r="E107" s="119"/>
    </row>
    <row r="108" ht="12.75">
      <c r="E108" s="119"/>
    </row>
    <row r="109" ht="12.75">
      <c r="E109" s="119"/>
    </row>
    <row r="110" ht="12.75">
      <c r="E110" s="119"/>
    </row>
    <row r="111" ht="12.75">
      <c r="E111" s="119"/>
    </row>
    <row r="112" ht="12.75">
      <c r="E112" s="119"/>
    </row>
    <row r="113" ht="12.75">
      <c r="E113" s="119"/>
    </row>
    <row r="114" ht="11.25">
      <c r="E114" s="114"/>
    </row>
    <row r="115" ht="11.25">
      <c r="E115" s="114"/>
    </row>
    <row r="116" ht="11.25">
      <c r="E116" s="114"/>
    </row>
    <row r="117" ht="11.25">
      <c r="E117" s="114"/>
    </row>
    <row r="118" ht="11.25">
      <c r="E118" s="114"/>
    </row>
    <row r="119" ht="11.25">
      <c r="E119" s="114"/>
    </row>
    <row r="120" ht="11.25">
      <c r="E120" s="114"/>
    </row>
    <row r="121" ht="11.25">
      <c r="E121" s="114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zoomScalePageLayoutView="0" workbookViewId="0" topLeftCell="M21">
      <selection activeCell="A18" sqref="A18:AP18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49" t="s">
        <v>383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</row>
    <row r="8" spans="11:97" ht="15.75">
      <c r="K8" s="250" t="s">
        <v>260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</row>
    <row r="9" spans="11:97" s="19" customFormat="1" ht="25.5" customHeight="1">
      <c r="K9" s="251" t="s">
        <v>56</v>
      </c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50" t="s">
        <v>59</v>
      </c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</row>
    <row r="14" ht="15.75">
      <c r="H14" s="20" t="s">
        <v>60</v>
      </c>
    </row>
    <row r="16" spans="1:107" ht="63.75" customHeight="1">
      <c r="A16" s="220" t="s">
        <v>61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2"/>
      <c r="AQ16" s="220" t="s">
        <v>62</v>
      </c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2"/>
      <c r="BG16" s="220" t="s">
        <v>63</v>
      </c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2"/>
      <c r="BV16" s="220" t="s">
        <v>64</v>
      </c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2"/>
      <c r="CI16" s="220" t="s">
        <v>65</v>
      </c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2"/>
    </row>
    <row r="17" spans="1:107" ht="15.75">
      <c r="A17" s="226">
        <v>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8"/>
      <c r="AQ17" s="226">
        <v>2</v>
      </c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8"/>
      <c r="BG17" s="226">
        <v>3</v>
      </c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8"/>
      <c r="BV17" s="226">
        <v>4</v>
      </c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8"/>
      <c r="CI17" s="226">
        <v>5</v>
      </c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8"/>
    </row>
    <row r="18" spans="1:107" ht="15.75">
      <c r="A18" s="223" t="s">
        <v>11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26" t="s">
        <v>11</v>
      </c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8"/>
      <c r="BG18" s="246" t="s">
        <v>11</v>
      </c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8"/>
      <c r="BV18" s="236" t="s">
        <v>11</v>
      </c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8"/>
      <c r="CI18" s="236" t="s">
        <v>11</v>
      </c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8"/>
    </row>
    <row r="19" spans="1:107" ht="15.7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5"/>
      <c r="AQ19" s="239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242"/>
      <c r="BG19" s="243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5"/>
      <c r="BV19" s="236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8"/>
      <c r="CI19" s="236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8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29" t="s">
        <v>68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29" t="s">
        <v>69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1"/>
      <c r="AM25" s="229" t="s">
        <v>70</v>
      </c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1"/>
      <c r="BB25" s="229" t="s">
        <v>71</v>
      </c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1"/>
      <c r="BN25" s="229" t="s">
        <v>72</v>
      </c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1"/>
      <c r="CC25" s="229" t="s">
        <v>73</v>
      </c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1"/>
      <c r="CP25" s="229" t="s">
        <v>74</v>
      </c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1"/>
    </row>
    <row r="26" spans="1:107" ht="15.75">
      <c r="A26" s="226">
        <v>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  <c r="P26" s="226">
        <v>2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8"/>
      <c r="AM26" s="226">
        <v>3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26">
        <v>4</v>
      </c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8"/>
      <c r="BN26" s="226">
        <v>5</v>
      </c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26">
        <v>6</v>
      </c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8"/>
      <c r="CP26" s="226">
        <v>7</v>
      </c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8"/>
    </row>
    <row r="27" spans="1:107" ht="64.5" customHeight="1">
      <c r="A27" s="256" t="s">
        <v>384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  <c r="P27" s="232" t="s">
        <v>385</v>
      </c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59"/>
      <c r="AM27" s="260">
        <f>190509000/1000</f>
        <v>190509</v>
      </c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2"/>
      <c r="BB27" s="246">
        <v>0.1557</v>
      </c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8"/>
      <c r="BN27" s="246">
        <v>0.15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  <c r="CC27" s="236" t="s">
        <v>386</v>
      </c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8"/>
      <c r="CP27" s="236" t="s">
        <v>387</v>
      </c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8"/>
    </row>
    <row r="28" ht="15.75">
      <c r="H28" s="20" t="s">
        <v>75</v>
      </c>
    </row>
    <row r="29" ht="15.75">
      <c r="A29" s="20" t="s">
        <v>76</v>
      </c>
    </row>
    <row r="31" spans="1:107" s="22" customFormat="1" ht="165.75" customHeight="1">
      <c r="A31" s="229" t="s">
        <v>68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P31" s="229" t="s">
        <v>69</v>
      </c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1"/>
      <c r="AM31" s="229" t="s">
        <v>70</v>
      </c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1"/>
      <c r="BB31" s="229" t="s">
        <v>77</v>
      </c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1"/>
      <c r="BO31" s="229" t="s">
        <v>78</v>
      </c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29" t="s">
        <v>73</v>
      </c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1"/>
      <c r="CQ31" s="229" t="s">
        <v>74</v>
      </c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1"/>
    </row>
    <row r="32" spans="1:107" ht="15.75">
      <c r="A32" s="226">
        <v>1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226">
        <v>2</v>
      </c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8"/>
      <c r="AM32" s="226">
        <v>3</v>
      </c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8"/>
      <c r="BB32" s="226">
        <v>4</v>
      </c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8"/>
      <c r="BO32" s="226">
        <v>5</v>
      </c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8"/>
      <c r="CD32" s="226">
        <v>6</v>
      </c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8"/>
      <c r="CQ32" s="226">
        <v>7</v>
      </c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8"/>
    </row>
    <row r="34" spans="1:107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</row>
    <row r="36" spans="1:107" ht="15.75" customHeight="1">
      <c r="A36" s="254" t="s">
        <v>79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V36" s="252" t="s">
        <v>332</v>
      </c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</row>
    <row r="37" spans="1:107" s="19" customFormat="1" ht="12.75" customHeight="1">
      <c r="A37" s="251" t="s">
        <v>80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BA37" s="253" t="s">
        <v>81</v>
      </c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6"/>
      <c r="BT37" s="26"/>
      <c r="BU37" s="26"/>
      <c r="BV37" s="253" t="s">
        <v>82</v>
      </c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</row>
    <row r="38" spans="1:49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1:107" ht="35.25" customHeight="1">
      <c r="A39" s="255" t="s">
        <v>187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V39" s="252" t="s">
        <v>83</v>
      </c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</row>
    <row r="40" spans="1:107" s="19" customFormat="1" ht="12.75" customHeight="1">
      <c r="A40" s="251" t="s">
        <v>80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BA40" s="253" t="s">
        <v>81</v>
      </c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6"/>
      <c r="BT40" s="26"/>
      <c r="BU40" s="26"/>
      <c r="BV40" s="253" t="s">
        <v>82</v>
      </c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</row>
    <row r="42" spans="2:107" ht="34.5" customHeight="1">
      <c r="B42" s="254" t="s">
        <v>270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8"/>
      <c r="AZ42" s="28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9"/>
      <c r="BT42" s="29"/>
      <c r="BU42" s="29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</row>
    <row r="43" spans="2:107" ht="22.5" customHeight="1">
      <c r="B43" s="251" t="s">
        <v>80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8"/>
      <c r="AZ43" s="28"/>
      <c r="BA43" s="251" t="s">
        <v>81</v>
      </c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8"/>
      <c r="BT43" s="28"/>
      <c r="BU43" s="28"/>
      <c r="BV43" s="251" t="s">
        <v>82</v>
      </c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</row>
  </sheetData>
  <sheetProtection/>
  <mergeCells count="77">
    <mergeCell ref="A27:O27"/>
    <mergeCell ref="P27:AL27"/>
    <mergeCell ref="AM27:BA27"/>
    <mergeCell ref="BB27:BM27"/>
    <mergeCell ref="BN27:CB27"/>
    <mergeCell ref="CC27:CO27"/>
    <mergeCell ref="B43:AX43"/>
    <mergeCell ref="BA43:BR43"/>
    <mergeCell ref="BV43:DC43"/>
    <mergeCell ref="A40:AW40"/>
    <mergeCell ref="BA40:BR40"/>
    <mergeCell ref="BV40:DC40"/>
    <mergeCell ref="B42:AX42"/>
    <mergeCell ref="BA42:BR42"/>
    <mergeCell ref="BV42:DC42"/>
    <mergeCell ref="BV39:DC39"/>
    <mergeCell ref="A39:AW39"/>
    <mergeCell ref="BA39:BR39"/>
    <mergeCell ref="BV36:DC36"/>
    <mergeCell ref="CD32:CP32"/>
    <mergeCell ref="CQ32:DC32"/>
    <mergeCell ref="BO32:CC32"/>
    <mergeCell ref="P32:AL32"/>
    <mergeCell ref="AM32:BA32"/>
    <mergeCell ref="BB32:BN32"/>
    <mergeCell ref="BA36:BR36"/>
    <mergeCell ref="CC25:CO25"/>
    <mergeCell ref="AM25:BA25"/>
    <mergeCell ref="BB25:BM25"/>
    <mergeCell ref="A37:AW37"/>
    <mergeCell ref="BA37:BR37"/>
    <mergeCell ref="BV37:DC37"/>
    <mergeCell ref="A36:AW36"/>
    <mergeCell ref="BO31:CC31"/>
    <mergeCell ref="P31:AL31"/>
    <mergeCell ref="A32:O32"/>
    <mergeCell ref="CP25:DC25"/>
    <mergeCell ref="A26:O26"/>
    <mergeCell ref="P26:AL26"/>
    <mergeCell ref="AM26:BA26"/>
    <mergeCell ref="BB26:BM26"/>
    <mergeCell ref="CC26:CO26"/>
    <mergeCell ref="A31:O31"/>
    <mergeCell ref="A25:O25"/>
    <mergeCell ref="P25:AL25"/>
    <mergeCell ref="AM31:BA31"/>
    <mergeCell ref="BB31:BN31"/>
    <mergeCell ref="CD31:CP31"/>
    <mergeCell ref="CQ31:DC31"/>
    <mergeCell ref="BN26:CB26"/>
    <mergeCell ref="CP26:DC26"/>
    <mergeCell ref="CP27:DC27"/>
    <mergeCell ref="A7:DC7"/>
    <mergeCell ref="K8:CS8"/>
    <mergeCell ref="K9:CS9"/>
    <mergeCell ref="AC12:DC12"/>
    <mergeCell ref="CI16:DC16"/>
    <mergeCell ref="CI18:DC18"/>
    <mergeCell ref="A17:AP17"/>
    <mergeCell ref="CI17:DC17"/>
    <mergeCell ref="A16:AP16"/>
    <mergeCell ref="AQ16:BF16"/>
    <mergeCell ref="BN25:CB25"/>
    <mergeCell ref="A19:AP19"/>
    <mergeCell ref="AQ17:BF17"/>
    <mergeCell ref="CI19:DC19"/>
    <mergeCell ref="AQ19:BF19"/>
    <mergeCell ref="BG19:BU19"/>
    <mergeCell ref="BV19:CH19"/>
    <mergeCell ref="BG18:BU18"/>
    <mergeCell ref="BV18:CH18"/>
    <mergeCell ref="BG16:BU16"/>
    <mergeCell ref="A18:AP18"/>
    <mergeCell ref="AQ18:BF18"/>
    <mergeCell ref="BG17:BU17"/>
    <mergeCell ref="BV16:CH16"/>
    <mergeCell ref="BV17:CH17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1"/>
  <sheetViews>
    <sheetView zoomScalePageLayoutView="0" workbookViewId="0" topLeftCell="A8">
      <selection activeCell="F14" sqref="F14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72" customWidth="1"/>
    <col min="5" max="5" width="18.16015625" style="72" customWidth="1"/>
  </cols>
  <sheetData>
    <row r="1" spans="1:5" ht="15.75">
      <c r="A1" s="33"/>
      <c r="B1" s="34"/>
      <c r="C1" s="34"/>
      <c r="D1" s="93"/>
      <c r="E1" s="99"/>
    </row>
    <row r="2" spans="1:5" ht="12">
      <c r="A2" s="56"/>
      <c r="B2" s="40"/>
      <c r="C2" s="59"/>
      <c r="D2" s="94"/>
      <c r="E2" s="100" t="s">
        <v>213</v>
      </c>
    </row>
    <row r="3" spans="1:5" ht="12">
      <c r="A3" s="56"/>
      <c r="B3" s="40"/>
      <c r="C3" s="59"/>
      <c r="D3" s="94"/>
      <c r="E3" s="100" t="s">
        <v>0</v>
      </c>
    </row>
    <row r="4" spans="1:5" ht="12">
      <c r="A4" s="56"/>
      <c r="B4" s="40"/>
      <c r="C4" s="59"/>
      <c r="D4" s="94"/>
      <c r="E4" s="100" t="s">
        <v>1</v>
      </c>
    </row>
    <row r="5" spans="1:5" ht="12">
      <c r="A5" s="56"/>
      <c r="B5" s="40"/>
      <c r="C5" s="59"/>
      <c r="D5" s="94"/>
      <c r="E5" s="100" t="s">
        <v>2</v>
      </c>
    </row>
    <row r="6" spans="1:5" ht="12">
      <c r="A6" s="56"/>
      <c r="B6" s="40"/>
      <c r="C6" s="59"/>
      <c r="D6" s="94"/>
      <c r="E6" s="100" t="s">
        <v>3</v>
      </c>
    </row>
    <row r="7" spans="1:5" ht="12">
      <c r="A7" s="56"/>
      <c r="B7" s="40"/>
      <c r="C7" s="59"/>
      <c r="D7" s="94"/>
      <c r="E7" s="100" t="s">
        <v>4</v>
      </c>
    </row>
    <row r="8" spans="1:5" ht="15" customHeight="1">
      <c r="A8" s="56"/>
      <c r="B8" s="35" t="s">
        <v>214</v>
      </c>
      <c r="C8" s="36"/>
      <c r="D8" s="95"/>
      <c r="E8" s="95"/>
    </row>
    <row r="9" spans="1:5" ht="15.75" customHeight="1">
      <c r="A9" s="56"/>
      <c r="B9" s="37" t="s">
        <v>396</v>
      </c>
      <c r="C9" s="38"/>
      <c r="D9" s="96"/>
      <c r="E9" s="96"/>
    </row>
    <row r="10" spans="1:5" ht="17.25" customHeight="1">
      <c r="A10" s="33"/>
      <c r="B10" s="37" t="s">
        <v>260</v>
      </c>
      <c r="C10" s="58"/>
      <c r="D10" s="97"/>
      <c r="E10" s="97"/>
    </row>
    <row r="11" spans="1:5" ht="18" customHeight="1">
      <c r="A11" s="33"/>
      <c r="B11" s="57" t="s">
        <v>5</v>
      </c>
      <c r="C11" s="58"/>
      <c r="D11" s="97"/>
      <c r="E11" s="97"/>
    </row>
    <row r="12" spans="1:5" ht="24.75" customHeight="1">
      <c r="A12" s="45"/>
      <c r="B12" s="263" t="s">
        <v>263</v>
      </c>
      <c r="C12" s="264"/>
      <c r="D12" s="264"/>
      <c r="E12" s="264"/>
    </row>
    <row r="13" spans="1:5" ht="14.25" customHeight="1">
      <c r="A13" s="45"/>
      <c r="B13" s="263" t="s">
        <v>186</v>
      </c>
      <c r="C13" s="264"/>
      <c r="D13" s="264"/>
      <c r="E13" s="264"/>
    </row>
    <row r="14" spans="1:5" ht="11.25">
      <c r="A14" s="45"/>
      <c r="B14" s="45"/>
      <c r="C14" s="60"/>
      <c r="D14" s="98"/>
      <c r="E14" s="101" t="s">
        <v>6</v>
      </c>
    </row>
    <row r="15" spans="1:5" ht="41.25" customHeight="1">
      <c r="A15" s="45"/>
      <c r="B15" s="117" t="s">
        <v>215</v>
      </c>
      <c r="C15" s="118" t="s">
        <v>7</v>
      </c>
      <c r="D15" s="118" t="s">
        <v>216</v>
      </c>
      <c r="E15" s="118" t="s">
        <v>217</v>
      </c>
    </row>
    <row r="16" spans="1:5" ht="17.25" customHeight="1">
      <c r="A16" s="61"/>
      <c r="B16" s="117" t="s">
        <v>189</v>
      </c>
      <c r="C16" s="117" t="s">
        <v>190</v>
      </c>
      <c r="D16" s="117" t="s">
        <v>191</v>
      </c>
      <c r="E16" s="117" t="s">
        <v>200</v>
      </c>
    </row>
    <row r="17" spans="1:5" ht="18" customHeight="1">
      <c r="A17" s="33"/>
      <c r="B17" s="138" t="s">
        <v>377</v>
      </c>
      <c r="C17" s="181"/>
      <c r="D17" s="188"/>
      <c r="E17" s="188"/>
    </row>
    <row r="18" spans="1:7" ht="18" customHeight="1">
      <c r="A18" s="33"/>
      <c r="B18" s="139" t="s">
        <v>218</v>
      </c>
      <c r="C18" s="140" t="s">
        <v>192</v>
      </c>
      <c r="D18" s="189">
        <v>1706.48</v>
      </c>
      <c r="E18" s="189">
        <v>493.82</v>
      </c>
      <c r="G18" s="72"/>
    </row>
    <row r="19" spans="1:5" ht="15" customHeight="1">
      <c r="A19" s="33"/>
      <c r="B19" s="141" t="s">
        <v>8</v>
      </c>
      <c r="C19" s="142"/>
      <c r="D19" s="190"/>
      <c r="E19" s="191"/>
    </row>
    <row r="20" spans="1:5" ht="21" customHeight="1">
      <c r="A20" s="33"/>
      <c r="B20" s="143" t="s">
        <v>9</v>
      </c>
      <c r="C20" s="144" t="s">
        <v>219</v>
      </c>
      <c r="D20" s="192">
        <v>1706.48</v>
      </c>
      <c r="E20" s="192">
        <v>493.82</v>
      </c>
    </row>
    <row r="21" spans="1:5" ht="20.25" customHeight="1">
      <c r="A21" s="33"/>
      <c r="B21" s="143" t="s">
        <v>10</v>
      </c>
      <c r="C21" s="144" t="s">
        <v>220</v>
      </c>
      <c r="D21" s="192" t="s">
        <v>11</v>
      </c>
      <c r="E21" s="192" t="s">
        <v>11</v>
      </c>
    </row>
    <row r="22" spans="1:5" ht="25.5" customHeight="1">
      <c r="A22" s="33"/>
      <c r="B22" s="139" t="s">
        <v>12</v>
      </c>
      <c r="C22" s="140" t="s">
        <v>193</v>
      </c>
      <c r="D22" s="189" t="s">
        <v>11</v>
      </c>
      <c r="E22" s="189" t="s">
        <v>11</v>
      </c>
    </row>
    <row r="23" spans="1:5" ht="18.75" customHeight="1">
      <c r="A23" s="33"/>
      <c r="B23" s="141" t="s">
        <v>8</v>
      </c>
      <c r="C23" s="142"/>
      <c r="D23" s="190"/>
      <c r="E23" s="191"/>
    </row>
    <row r="24" spans="1:5" ht="20.25" customHeight="1">
      <c r="A24" s="33"/>
      <c r="B24" s="143" t="s">
        <v>9</v>
      </c>
      <c r="C24" s="144" t="s">
        <v>221</v>
      </c>
      <c r="D24" s="192" t="s">
        <v>11</v>
      </c>
      <c r="E24" s="192" t="s">
        <v>11</v>
      </c>
    </row>
    <row r="25" spans="1:5" ht="20.25" customHeight="1">
      <c r="A25" s="33"/>
      <c r="B25" s="143" t="s">
        <v>10</v>
      </c>
      <c r="C25" s="144" t="s">
        <v>222</v>
      </c>
      <c r="D25" s="189" t="s">
        <v>11</v>
      </c>
      <c r="E25" s="189" t="s">
        <v>11</v>
      </c>
    </row>
    <row r="26" spans="1:5" ht="32.25" customHeight="1">
      <c r="A26" s="33"/>
      <c r="B26" s="145" t="s">
        <v>223</v>
      </c>
      <c r="C26" s="140" t="s">
        <v>194</v>
      </c>
      <c r="D26" s="189" t="s">
        <v>11</v>
      </c>
      <c r="E26" s="189">
        <v>72380.36</v>
      </c>
    </row>
    <row r="27" spans="1:5" ht="11.25">
      <c r="A27" s="33"/>
      <c r="B27" s="146" t="s">
        <v>8</v>
      </c>
      <c r="C27" s="142"/>
      <c r="D27" s="191"/>
      <c r="E27" s="191"/>
    </row>
    <row r="28" spans="1:5" ht="16.5" customHeight="1">
      <c r="A28" s="33"/>
      <c r="B28" s="143" t="s">
        <v>224</v>
      </c>
      <c r="C28" s="144" t="s">
        <v>225</v>
      </c>
      <c r="D28" s="192" t="s">
        <v>11</v>
      </c>
      <c r="E28" s="192">
        <v>31069.09</v>
      </c>
    </row>
    <row r="29" spans="1:5" ht="18" customHeight="1">
      <c r="A29" s="33"/>
      <c r="B29" s="175" t="s">
        <v>327</v>
      </c>
      <c r="C29" s="144"/>
      <c r="D29" s="192" t="s">
        <v>11</v>
      </c>
      <c r="E29" s="192">
        <v>9882.5</v>
      </c>
    </row>
    <row r="30" spans="1:5" ht="26.25" customHeight="1">
      <c r="A30" s="33"/>
      <c r="B30" s="143" t="s">
        <v>226</v>
      </c>
      <c r="C30" s="144" t="s">
        <v>227</v>
      </c>
      <c r="D30" s="192" t="s">
        <v>11</v>
      </c>
      <c r="E30" s="192">
        <v>41311.28</v>
      </c>
    </row>
    <row r="31" spans="1:5" ht="18.75" customHeight="1">
      <c r="A31" s="33"/>
      <c r="B31" s="138" t="s">
        <v>228</v>
      </c>
      <c r="C31" s="144"/>
      <c r="D31" s="192" t="s">
        <v>11</v>
      </c>
      <c r="E31" s="192">
        <v>25158.53</v>
      </c>
    </row>
    <row r="32" spans="1:5" ht="29.25" customHeight="1">
      <c r="A32" s="33"/>
      <c r="B32" s="175" t="s">
        <v>361</v>
      </c>
      <c r="C32" s="144"/>
      <c r="D32" s="192" t="s">
        <v>11</v>
      </c>
      <c r="E32" s="192">
        <v>10444.78</v>
      </c>
    </row>
    <row r="33" spans="1:5" ht="29.25" customHeight="1">
      <c r="A33" s="33"/>
      <c r="B33" s="175" t="s">
        <v>366</v>
      </c>
      <c r="C33" s="144"/>
      <c r="D33" s="192" t="s">
        <v>11</v>
      </c>
      <c r="E33" s="192">
        <v>12238.75</v>
      </c>
    </row>
    <row r="34" spans="1:5" ht="26.25" customHeight="1">
      <c r="A34" s="33"/>
      <c r="B34" s="138" t="s">
        <v>231</v>
      </c>
      <c r="C34" s="144"/>
      <c r="D34" s="192" t="s">
        <v>11</v>
      </c>
      <c r="E34" s="192">
        <v>16152.75</v>
      </c>
    </row>
    <row r="35" spans="1:5" ht="36" customHeight="1">
      <c r="A35" s="33"/>
      <c r="B35" s="175" t="s">
        <v>367</v>
      </c>
      <c r="C35" s="144"/>
      <c r="D35" s="192" t="s">
        <v>11</v>
      </c>
      <c r="E35" s="192">
        <v>11081.25</v>
      </c>
    </row>
    <row r="36" spans="1:5" ht="25.5" customHeight="1">
      <c r="A36" s="33"/>
      <c r="B36" s="145" t="s">
        <v>13</v>
      </c>
      <c r="C36" s="140" t="s">
        <v>195</v>
      </c>
      <c r="D36" s="189">
        <v>52047.93</v>
      </c>
      <c r="E36" s="189" t="s">
        <v>11</v>
      </c>
    </row>
    <row r="37" spans="1:5" ht="39" customHeight="1">
      <c r="A37" s="33"/>
      <c r="B37" s="146" t="s">
        <v>8</v>
      </c>
      <c r="C37" s="142"/>
      <c r="D37" s="191"/>
      <c r="E37" s="191"/>
    </row>
    <row r="38" spans="1:5" ht="27" customHeight="1">
      <c r="A38" s="33"/>
      <c r="B38" s="143" t="s">
        <v>224</v>
      </c>
      <c r="C38" s="144" t="s">
        <v>229</v>
      </c>
      <c r="D38" s="192">
        <v>35235.48</v>
      </c>
      <c r="E38" s="192" t="s">
        <v>11</v>
      </c>
    </row>
    <row r="39" spans="1:5" ht="27.75" customHeight="1">
      <c r="A39" s="33"/>
      <c r="B39" s="175" t="s">
        <v>368</v>
      </c>
      <c r="C39" s="144"/>
      <c r="D39" s="192">
        <v>3164.48</v>
      </c>
      <c r="E39" s="192" t="s">
        <v>11</v>
      </c>
    </row>
    <row r="40" spans="1:5" ht="28.5" customHeight="1">
      <c r="A40" s="33"/>
      <c r="B40" s="175" t="s">
        <v>369</v>
      </c>
      <c r="C40" s="144"/>
      <c r="D40" s="192">
        <v>4960.59</v>
      </c>
      <c r="E40" s="192" t="s">
        <v>11</v>
      </c>
    </row>
    <row r="41" spans="1:5" ht="26.25" customHeight="1">
      <c r="A41" s="33"/>
      <c r="B41" s="175" t="s">
        <v>327</v>
      </c>
      <c r="C41" s="144"/>
      <c r="D41" s="192">
        <v>4885.15</v>
      </c>
      <c r="E41" s="192" t="s">
        <v>11</v>
      </c>
    </row>
    <row r="42" spans="1:5" ht="29.25" customHeight="1">
      <c r="A42" s="33"/>
      <c r="B42" s="175" t="s">
        <v>370</v>
      </c>
      <c r="C42" s="144"/>
      <c r="D42" s="192">
        <v>3096.56</v>
      </c>
      <c r="E42" s="192" t="s">
        <v>11</v>
      </c>
    </row>
    <row r="43" spans="1:5" ht="24.75" customHeight="1">
      <c r="A43" s="33"/>
      <c r="B43" s="175" t="s">
        <v>371</v>
      </c>
      <c r="C43" s="144"/>
      <c r="D43" s="192">
        <v>4114.06</v>
      </c>
      <c r="E43" s="192" t="s">
        <v>11</v>
      </c>
    </row>
    <row r="44" spans="1:5" ht="31.5" customHeight="1">
      <c r="A44" s="33"/>
      <c r="B44" s="143" t="s">
        <v>226</v>
      </c>
      <c r="C44" s="144" t="s">
        <v>230</v>
      </c>
      <c r="D44" s="192">
        <v>16812.45</v>
      </c>
      <c r="E44" s="192" t="s">
        <v>11</v>
      </c>
    </row>
    <row r="45" spans="1:5" ht="28.5" customHeight="1">
      <c r="A45" s="33"/>
      <c r="B45" s="138" t="s">
        <v>228</v>
      </c>
      <c r="C45" s="144"/>
      <c r="D45" s="192">
        <v>6260.7</v>
      </c>
      <c r="E45" s="192" t="s">
        <v>11</v>
      </c>
    </row>
    <row r="46" spans="1:5" ht="29.25" customHeight="1">
      <c r="A46" s="33"/>
      <c r="B46" s="175" t="s">
        <v>372</v>
      </c>
      <c r="C46" s="144"/>
      <c r="D46" s="192">
        <v>3081</v>
      </c>
      <c r="E46" s="192" t="s">
        <v>11</v>
      </c>
    </row>
    <row r="47" spans="1:5" ht="27.75" customHeight="1">
      <c r="A47" s="33"/>
      <c r="B47" s="175" t="s">
        <v>373</v>
      </c>
      <c r="C47" s="144"/>
      <c r="D47" s="192">
        <v>3179.7</v>
      </c>
      <c r="E47" s="192" t="s">
        <v>11</v>
      </c>
    </row>
    <row r="48" spans="1:5" ht="36.75" customHeight="1">
      <c r="A48" s="33"/>
      <c r="B48" s="138" t="s">
        <v>231</v>
      </c>
      <c r="C48" s="144"/>
      <c r="D48" s="192">
        <v>10551.75</v>
      </c>
      <c r="E48" s="192" t="s">
        <v>11</v>
      </c>
    </row>
    <row r="49" spans="1:5" ht="36.75" customHeight="1">
      <c r="A49" s="33"/>
      <c r="B49" s="175" t="s">
        <v>374</v>
      </c>
      <c r="C49" s="144"/>
      <c r="D49" s="192">
        <v>4553.55</v>
      </c>
      <c r="E49" s="192" t="s">
        <v>11</v>
      </c>
    </row>
    <row r="50" spans="1:5" ht="32.25" customHeight="1">
      <c r="A50" s="33"/>
      <c r="B50" s="175" t="s">
        <v>375</v>
      </c>
      <c r="C50" s="144"/>
      <c r="D50" s="192">
        <v>5998.2</v>
      </c>
      <c r="E50" s="192" t="s">
        <v>11</v>
      </c>
    </row>
    <row r="51" spans="1:5" ht="33" customHeight="1">
      <c r="A51" s="33"/>
      <c r="B51" s="143" t="s">
        <v>232</v>
      </c>
      <c r="C51" s="144" t="s">
        <v>233</v>
      </c>
      <c r="D51" s="192" t="s">
        <v>11</v>
      </c>
      <c r="E51" s="192" t="s">
        <v>11</v>
      </c>
    </row>
    <row r="52" spans="1:5" ht="31.5" customHeight="1">
      <c r="A52" s="33"/>
      <c r="B52" s="143" t="s">
        <v>234</v>
      </c>
      <c r="C52" s="144" t="s">
        <v>235</v>
      </c>
      <c r="D52" s="189" t="s">
        <v>11</v>
      </c>
      <c r="E52" s="189" t="s">
        <v>11</v>
      </c>
    </row>
    <row r="53" spans="1:5" ht="37.5" customHeight="1">
      <c r="A53" s="33"/>
      <c r="B53" s="145" t="s">
        <v>14</v>
      </c>
      <c r="C53" s="140" t="s">
        <v>196</v>
      </c>
      <c r="D53" s="189">
        <v>2980.14</v>
      </c>
      <c r="E53" s="189">
        <v>42220.74</v>
      </c>
    </row>
    <row r="54" spans="1:5" ht="17.25" customHeight="1">
      <c r="A54" s="33"/>
      <c r="B54" s="146" t="s">
        <v>8</v>
      </c>
      <c r="C54" s="142"/>
      <c r="D54" s="191"/>
      <c r="E54" s="191"/>
    </row>
    <row r="55" spans="1:5" ht="24" customHeight="1">
      <c r="A55" s="33"/>
      <c r="B55" s="138" t="s">
        <v>15</v>
      </c>
      <c r="C55" s="144" t="s">
        <v>236</v>
      </c>
      <c r="D55" s="192">
        <v>2494.21</v>
      </c>
      <c r="E55" s="192">
        <v>41195.55</v>
      </c>
    </row>
    <row r="56" spans="1:5" ht="19.5" customHeight="1">
      <c r="A56" s="33"/>
      <c r="B56" s="175" t="s">
        <v>376</v>
      </c>
      <c r="C56" s="144"/>
      <c r="D56" s="192">
        <v>2494.21</v>
      </c>
      <c r="E56" s="192">
        <v>41195.55</v>
      </c>
    </row>
    <row r="57" spans="1:5" ht="26.25" customHeight="1">
      <c r="A57" s="33"/>
      <c r="B57" s="138" t="s">
        <v>16</v>
      </c>
      <c r="C57" s="144" t="s">
        <v>237</v>
      </c>
      <c r="D57" s="192" t="s">
        <v>11</v>
      </c>
      <c r="E57" s="192" t="s">
        <v>11</v>
      </c>
    </row>
    <row r="58" spans="1:5" ht="24" customHeight="1">
      <c r="A58" s="33"/>
      <c r="B58" s="138" t="s">
        <v>17</v>
      </c>
      <c r="C58" s="144" t="s">
        <v>238</v>
      </c>
      <c r="D58" s="192">
        <v>485.93</v>
      </c>
      <c r="E58" s="192">
        <v>1008.96</v>
      </c>
    </row>
    <row r="59" spans="1:5" ht="21" customHeight="1">
      <c r="A59" s="33"/>
      <c r="B59" s="138" t="s">
        <v>18</v>
      </c>
      <c r="C59" s="144" t="s">
        <v>239</v>
      </c>
      <c r="D59" s="192" t="s">
        <v>11</v>
      </c>
      <c r="E59" s="192">
        <v>16.23</v>
      </c>
    </row>
    <row r="60" spans="1:5" ht="18.75" customHeight="1">
      <c r="A60" s="33"/>
      <c r="B60" s="138" t="s">
        <v>19</v>
      </c>
      <c r="C60" s="144" t="s">
        <v>197</v>
      </c>
      <c r="D60" s="189" t="s">
        <v>11</v>
      </c>
      <c r="E60" s="189" t="s">
        <v>11</v>
      </c>
    </row>
    <row r="61" spans="1:5" ht="45.75" customHeight="1">
      <c r="A61" s="33"/>
      <c r="B61" s="145" t="s">
        <v>20</v>
      </c>
      <c r="C61" s="140" t="s">
        <v>198</v>
      </c>
      <c r="D61" s="189" t="s">
        <v>11</v>
      </c>
      <c r="E61" s="189" t="s">
        <v>11</v>
      </c>
    </row>
    <row r="62" spans="1:5" ht="15.75" customHeight="1">
      <c r="A62" s="33"/>
      <c r="B62" s="146" t="s">
        <v>8</v>
      </c>
      <c r="C62" s="142"/>
      <c r="D62" s="191"/>
      <c r="E62" s="191"/>
    </row>
    <row r="63" spans="1:5" ht="13.5" customHeight="1">
      <c r="A63" s="33"/>
      <c r="B63" s="138" t="s">
        <v>21</v>
      </c>
      <c r="C63" s="144" t="s">
        <v>240</v>
      </c>
      <c r="D63" s="189" t="s">
        <v>11</v>
      </c>
      <c r="E63" s="189" t="s">
        <v>11</v>
      </c>
    </row>
    <row r="64" spans="1:5" ht="11.25">
      <c r="A64" s="33"/>
      <c r="B64" s="138" t="s">
        <v>241</v>
      </c>
      <c r="C64" s="144"/>
      <c r="D64" s="189" t="s">
        <v>11</v>
      </c>
      <c r="E64" s="189" t="s">
        <v>11</v>
      </c>
    </row>
    <row r="65" spans="1:5" ht="11.25">
      <c r="A65" s="33"/>
      <c r="B65" s="138" t="s">
        <v>228</v>
      </c>
      <c r="C65" s="144"/>
      <c r="D65" s="189" t="s">
        <v>11</v>
      </c>
      <c r="E65" s="189" t="s">
        <v>11</v>
      </c>
    </row>
    <row r="66" spans="1:5" ht="11.25">
      <c r="A66" s="33"/>
      <c r="B66" s="138" t="s">
        <v>231</v>
      </c>
      <c r="C66" s="144"/>
      <c r="D66" s="189" t="s">
        <v>11</v>
      </c>
      <c r="E66" s="189" t="s">
        <v>11</v>
      </c>
    </row>
    <row r="67" spans="1:5" ht="15" customHeight="1">
      <c r="A67" s="33"/>
      <c r="B67" s="138" t="s">
        <v>22</v>
      </c>
      <c r="C67" s="144" t="s">
        <v>242</v>
      </c>
      <c r="D67" s="189" t="s">
        <v>11</v>
      </c>
      <c r="E67" s="189" t="s">
        <v>11</v>
      </c>
    </row>
    <row r="68" spans="1:5" ht="15.75" customHeight="1">
      <c r="A68" s="33"/>
      <c r="B68" s="138" t="s">
        <v>241</v>
      </c>
      <c r="C68" s="144"/>
      <c r="D68" s="189" t="s">
        <v>11</v>
      </c>
      <c r="E68" s="189" t="s">
        <v>11</v>
      </c>
    </row>
    <row r="69" spans="1:5" ht="15.75" customHeight="1">
      <c r="A69" s="33"/>
      <c r="B69" s="138" t="s">
        <v>228</v>
      </c>
      <c r="C69" s="144"/>
      <c r="D69" s="189" t="s">
        <v>11</v>
      </c>
      <c r="E69" s="189" t="s">
        <v>11</v>
      </c>
    </row>
    <row r="70" spans="1:5" ht="16.5" customHeight="1">
      <c r="A70" s="33"/>
      <c r="B70" s="138" t="s">
        <v>231</v>
      </c>
      <c r="C70" s="144"/>
      <c r="D70" s="189" t="s">
        <v>11</v>
      </c>
      <c r="E70" s="189" t="s">
        <v>11</v>
      </c>
    </row>
    <row r="71" spans="1:5" ht="11.25">
      <c r="A71" s="33"/>
      <c r="B71" s="138" t="s">
        <v>23</v>
      </c>
      <c r="C71" s="144" t="s">
        <v>243</v>
      </c>
      <c r="D71" s="189" t="s">
        <v>11</v>
      </c>
      <c r="E71" s="189" t="s">
        <v>11</v>
      </c>
    </row>
    <row r="72" spans="1:5" ht="15" customHeight="1">
      <c r="A72" s="33"/>
      <c r="B72" s="138" t="s">
        <v>24</v>
      </c>
      <c r="C72" s="144" t="s">
        <v>244</v>
      </c>
      <c r="D72" s="189" t="s">
        <v>11</v>
      </c>
      <c r="E72" s="189" t="s">
        <v>11</v>
      </c>
    </row>
    <row r="73" spans="1:5" ht="21" customHeight="1">
      <c r="A73" s="33"/>
      <c r="B73" s="138" t="s">
        <v>241</v>
      </c>
      <c r="C73" s="147"/>
      <c r="D73" s="189" t="s">
        <v>11</v>
      </c>
      <c r="E73" s="189" t="s">
        <v>11</v>
      </c>
    </row>
    <row r="74" spans="1:5" ht="30.75" customHeight="1">
      <c r="A74" s="33"/>
      <c r="B74" s="138" t="s">
        <v>228</v>
      </c>
      <c r="C74" s="147"/>
      <c r="D74" s="189" t="s">
        <v>11</v>
      </c>
      <c r="E74" s="189" t="s">
        <v>11</v>
      </c>
    </row>
    <row r="75" spans="1:5" ht="26.25" customHeight="1">
      <c r="A75" s="33"/>
      <c r="B75" s="138" t="s">
        <v>231</v>
      </c>
      <c r="C75" s="147"/>
      <c r="D75" s="189" t="s">
        <v>11</v>
      </c>
      <c r="E75" s="189" t="s">
        <v>11</v>
      </c>
    </row>
    <row r="76" spans="2:5" ht="32.25" customHeight="1">
      <c r="B76" s="138" t="s">
        <v>25</v>
      </c>
      <c r="C76" s="144" t="s">
        <v>199</v>
      </c>
      <c r="D76" s="192" t="s">
        <v>11</v>
      </c>
      <c r="E76" s="192" t="s">
        <v>11</v>
      </c>
    </row>
    <row r="77" spans="2:5" ht="21" customHeight="1">
      <c r="B77" s="145" t="s">
        <v>245</v>
      </c>
      <c r="C77" s="140" t="s">
        <v>246</v>
      </c>
      <c r="D77" s="189" t="s">
        <v>11</v>
      </c>
      <c r="E77" s="189" t="s">
        <v>11</v>
      </c>
    </row>
    <row r="78" spans="2:5" ht="11.25">
      <c r="B78" s="146" t="s">
        <v>8</v>
      </c>
      <c r="C78" s="142"/>
      <c r="D78" s="191"/>
      <c r="E78" s="191"/>
    </row>
    <row r="79" spans="2:5" ht="11.25">
      <c r="B79" s="138" t="s">
        <v>247</v>
      </c>
      <c r="C79" s="144" t="s">
        <v>248</v>
      </c>
      <c r="D79" s="189" t="s">
        <v>11</v>
      </c>
      <c r="E79" s="189" t="s">
        <v>11</v>
      </c>
    </row>
    <row r="80" spans="2:5" ht="11.25">
      <c r="B80" s="138" t="s">
        <v>249</v>
      </c>
      <c r="C80" s="144" t="s">
        <v>250</v>
      </c>
      <c r="D80" s="189" t="s">
        <v>11</v>
      </c>
      <c r="E80" s="189" t="s">
        <v>11</v>
      </c>
    </row>
    <row r="81" spans="2:5" ht="11.25">
      <c r="B81" s="138" t="s">
        <v>251</v>
      </c>
      <c r="C81" s="144" t="s">
        <v>252</v>
      </c>
      <c r="D81" s="189" t="s">
        <v>11</v>
      </c>
      <c r="E81" s="189" t="s">
        <v>11</v>
      </c>
    </row>
    <row r="82" spans="2:5" ht="11.25">
      <c r="B82" s="138" t="s">
        <v>253</v>
      </c>
      <c r="C82" s="144" t="s">
        <v>254</v>
      </c>
      <c r="D82" s="189" t="s">
        <v>11</v>
      </c>
      <c r="E82" s="189" t="s">
        <v>11</v>
      </c>
    </row>
    <row r="83" spans="2:5" ht="11.25">
      <c r="B83" s="138" t="s">
        <v>255</v>
      </c>
      <c r="C83" s="144" t="s">
        <v>256</v>
      </c>
      <c r="D83" s="189" t="s">
        <v>11</v>
      </c>
      <c r="E83" s="189" t="s">
        <v>11</v>
      </c>
    </row>
    <row r="84" spans="2:5" ht="11.25">
      <c r="B84" s="148" t="s">
        <v>257</v>
      </c>
      <c r="C84" s="144" t="s">
        <v>202</v>
      </c>
      <c r="D84" s="193">
        <v>56734.55</v>
      </c>
      <c r="E84" s="193">
        <v>115094.93</v>
      </c>
    </row>
    <row r="85" spans="2:5" ht="19.5">
      <c r="B85" s="138" t="s">
        <v>362</v>
      </c>
      <c r="C85" s="144"/>
      <c r="D85" s="194"/>
      <c r="E85" s="194"/>
    </row>
    <row r="86" spans="2:5" ht="11.25">
      <c r="B86" s="138" t="s">
        <v>26</v>
      </c>
      <c r="C86" s="144" t="s">
        <v>203</v>
      </c>
      <c r="D86" s="189">
        <v>178.75</v>
      </c>
      <c r="E86" s="189">
        <v>437.2</v>
      </c>
    </row>
    <row r="87" spans="2:5" ht="11.25">
      <c r="B87" s="138" t="s">
        <v>363</v>
      </c>
      <c r="C87" s="144" t="s">
        <v>204</v>
      </c>
      <c r="D87" s="189">
        <v>323.13</v>
      </c>
      <c r="E87" s="189">
        <v>1421.38</v>
      </c>
    </row>
    <row r="88" spans="2:5" ht="11.25">
      <c r="B88" s="138" t="s">
        <v>364</v>
      </c>
      <c r="C88" s="144" t="s">
        <v>258</v>
      </c>
      <c r="D88" s="189">
        <v>56232.68</v>
      </c>
      <c r="E88" s="189">
        <v>113236.36</v>
      </c>
    </row>
    <row r="89" spans="2:5" ht="11.25">
      <c r="B89" s="148" t="s">
        <v>365</v>
      </c>
      <c r="C89" s="144" t="s">
        <v>259</v>
      </c>
      <c r="D89" s="195">
        <v>56734.55</v>
      </c>
      <c r="E89" s="195">
        <v>115094.93</v>
      </c>
    </row>
    <row r="90" spans="2:5" ht="12">
      <c r="B90" s="90"/>
      <c r="C90" s="91"/>
      <c r="D90" s="90"/>
      <c r="E90" s="90"/>
    </row>
    <row r="91" spans="2:5" ht="12">
      <c r="B91" s="88" t="s">
        <v>27</v>
      </c>
      <c r="C91" s="89" t="s">
        <v>329</v>
      </c>
      <c r="D91" s="90"/>
      <c r="E91"/>
    </row>
    <row r="92" spans="2:5" ht="12">
      <c r="B92" s="90"/>
      <c r="C92" s="91"/>
      <c r="D92" s="90"/>
      <c r="E92"/>
    </row>
    <row r="93" spans="2:5" ht="12">
      <c r="B93" s="90"/>
      <c r="C93" s="91"/>
      <c r="D93" s="90"/>
      <c r="E93"/>
    </row>
    <row r="94" spans="2:5" ht="12">
      <c r="B94" s="90"/>
      <c r="C94" s="91"/>
      <c r="D94" s="90"/>
      <c r="E94"/>
    </row>
    <row r="95" spans="2:5" ht="12">
      <c r="B95" s="88" t="s">
        <v>187</v>
      </c>
      <c r="C95" s="89" t="s">
        <v>338</v>
      </c>
      <c r="D95" s="90"/>
      <c r="E95"/>
    </row>
    <row r="96" spans="2:5" ht="12">
      <c r="B96" s="90"/>
      <c r="C96" s="91"/>
      <c r="D96" s="90"/>
      <c r="E96"/>
    </row>
    <row r="97" spans="2:5" ht="12">
      <c r="B97" s="90"/>
      <c r="C97" s="91"/>
      <c r="D97" s="90"/>
      <c r="E97"/>
    </row>
    <row r="98" spans="2:5" ht="12">
      <c r="B98" s="90"/>
      <c r="C98" s="91"/>
      <c r="D98" s="90"/>
      <c r="E98"/>
    </row>
    <row r="99" spans="2:5" ht="12">
      <c r="B99" s="88" t="s">
        <v>270</v>
      </c>
      <c r="C99" s="89" t="s">
        <v>271</v>
      </c>
      <c r="D99" s="90"/>
      <c r="E99"/>
    </row>
    <row r="100" spans="2:5" ht="12">
      <c r="B100" s="90"/>
      <c r="C100" s="91"/>
      <c r="D100" s="90"/>
      <c r="E100"/>
    </row>
    <row r="101" spans="2:5" ht="12">
      <c r="B101" s="90"/>
      <c r="C101" s="91"/>
      <c r="D101" s="90"/>
      <c r="E101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2012-01-13T04:46:31Z</cp:lastPrinted>
  <dcterms:created xsi:type="dcterms:W3CDTF">2008-07-10T07:01:31Z</dcterms:created>
  <dcterms:modified xsi:type="dcterms:W3CDTF">2012-01-13T05:09:59Z</dcterms:modified>
  <cp:category/>
  <cp:version/>
  <cp:contentType/>
  <cp:contentStatus/>
  <cp:revision>1</cp:revision>
</cp:coreProperties>
</file>