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672" activeTab="6"/>
  </bookViews>
  <sheets>
    <sheet name="СЧА" sheetId="1" r:id="rId1"/>
    <sheet name="Владельцы" sheetId="2" r:id="rId2"/>
    <sheet name="Изменение" sheetId="3" r:id="rId3"/>
    <sheet name="ССА" sheetId="4" r:id="rId4"/>
    <sheet name="Прирост" sheetId="5" r:id="rId5"/>
    <sheet name="Несоблюдение" sheetId="6" r:id="rId6"/>
    <sheet name="Баланс" sheetId="7" r:id="rId7"/>
  </sheets>
  <definedNames/>
  <calcPr fullCalcOnLoad="1" refMode="R1C1"/>
</workbook>
</file>

<file path=xl/sharedStrings.xml><?xml version="1.0" encoding="utf-8"?>
<sst xmlns="http://schemas.openxmlformats.org/spreadsheetml/2006/main" count="829" uniqueCount="364">
  <si>
    <t>Приложение 1</t>
  </si>
  <si>
    <t>к Положению об отчетности</t>
  </si>
  <si>
    <t>акционерного инвестиционного</t>
  </si>
  <si>
    <t>фонда и отчетности</t>
  </si>
  <si>
    <t>управляющей компании паевого</t>
  </si>
  <si>
    <t>инвестиционного фонда</t>
  </si>
  <si>
    <t>Баланс имущества,</t>
  </si>
  <si>
    <t>под управлением Общество с ограниченной ответственностью "Управляющая компания ПРОМСВЯЗЬ"</t>
  </si>
  <si>
    <t>(в тыс. руб.)</t>
  </si>
  <si>
    <t>Имущество (обязательство)</t>
  </si>
  <si>
    <t>Код стр.</t>
  </si>
  <si>
    <t>На начало года</t>
  </si>
  <si>
    <t>На конец отчетного периода</t>
  </si>
  <si>
    <t>Имущество, составляющее паевой инвестиционные фонд</t>
  </si>
  <si>
    <t>Денежные средства на счетах, всего</t>
  </si>
  <si>
    <t>в том числе:</t>
  </si>
  <si>
    <t xml:space="preserve">  - в рублях</t>
  </si>
  <si>
    <t xml:space="preserve">  - в иностранной валюте</t>
  </si>
  <si>
    <t>-</t>
  </si>
  <si>
    <t>Денежные средства в банковских вкладах, всего</t>
  </si>
  <si>
    <t>Ценные бумаги российских эмитентов, имеющие признаваемую котировку, всего</t>
  </si>
  <si>
    <t xml:space="preserve">  - акции</t>
  </si>
  <si>
    <t>Акция обыкновенная, Роснефть, рег. номер 1-02-00122-A</t>
  </si>
  <si>
    <t xml:space="preserve">  - облигации</t>
  </si>
  <si>
    <t>Период погашения более 3 лет</t>
  </si>
  <si>
    <t>Ценные бумаги российских эмитентов, не имеющие признаваемую котировку, всего</t>
  </si>
  <si>
    <t xml:space="preserve">  - векселя</t>
  </si>
  <si>
    <t xml:space="preserve">  - иные ценные бумаги</t>
  </si>
  <si>
    <t>Дебиторская задолженность</t>
  </si>
  <si>
    <t>- средства, переданные профессиональным участникам рынка ценных бумаг</t>
  </si>
  <si>
    <t>- дебиторская задолженность по сделкам купли-продажи имущества</t>
  </si>
  <si>
    <t>- дебиторская задолженность по процентному (купонному) доходу по банковским вкладам и ценным бумагам</t>
  </si>
  <si>
    <t>- прочая дебиторская задолженность</t>
  </si>
  <si>
    <t>Инвестиционные паи паевых инвестиционных фондов</t>
  </si>
  <si>
    <t>Ценные бумаги иностранных эмитентов - всего</t>
  </si>
  <si>
    <t xml:space="preserve">  - ценные бумаги иностранных государств</t>
  </si>
  <si>
    <t>Период погашения до 1 года</t>
  </si>
  <si>
    <t>Период погашения от 1 года до 3 лет</t>
  </si>
  <si>
    <t xml:space="preserve">  - ценные бумаги международных финансовых организаций</t>
  </si>
  <si>
    <t xml:space="preserve">  - акции иностранных акционерных обществ</t>
  </si>
  <si>
    <t xml:space="preserve">  - облигации иностранных коммерческих организаций</t>
  </si>
  <si>
    <t>Доли в российских обществах с ограниченной ответственностью</t>
  </si>
  <si>
    <t>Доходные вложения в материальные ценности,          всего</t>
  </si>
  <si>
    <t xml:space="preserve">  - объекты недвижимого имущества, кроме строящихся и реконструируемых объектов </t>
  </si>
  <si>
    <t xml:space="preserve">  - строящиеся и реконструируемые объекты недвижимого имущества</t>
  </si>
  <si>
    <t xml:space="preserve">  - имущественные права на недвижимое имущество</t>
  </si>
  <si>
    <t xml:space="preserve">  - проектно-сметная документация</t>
  </si>
  <si>
    <t>- прочее имущество</t>
  </si>
  <si>
    <t>Итого имущество: (строки 010 + 020 + 030 + 040 + 050 + 060 + 070 + 080 + 090)</t>
  </si>
  <si>
    <t>Обязательства, исполнение которых осуществляется за счет имущества, составляющего паевой инвестиционный фонд</t>
  </si>
  <si>
    <t>Кредиторская задолженность</t>
  </si>
  <si>
    <t>Резервы на выплату вознаграждений</t>
  </si>
  <si>
    <t>Инвестиционные паи</t>
  </si>
  <si>
    <t>Генеральный директор</t>
  </si>
  <si>
    <t>Приложение 2</t>
  </si>
  <si>
    <t>Отчет</t>
  </si>
  <si>
    <t>Наименование показателя</t>
  </si>
  <si>
    <t>За отчетный период</t>
  </si>
  <si>
    <t>За соответствующий период прошлого года</t>
  </si>
  <si>
    <t>Выручка от продажи ценных бумаг</t>
  </si>
  <si>
    <t>Расходы, связанные с продажей ценных бумаг</t>
  </si>
  <si>
    <t>Результат от продажи ценных бумаг (010 - 020)</t>
  </si>
  <si>
    <t>Выручка от продажи недвижимого имущества или передачи имущественных прав на недвижимое имущество</t>
  </si>
  <si>
    <t>Расходы, связанные с продажей недвижимого имущества или передачей имущественных прав на недвижимое имущество</t>
  </si>
  <si>
    <t>Выручка от продажи иного имущества</t>
  </si>
  <si>
    <t>Расходы, связанные с продажей иного имущества</t>
  </si>
  <si>
    <t>Процентный доход по банковским вкладам и ценным бумагам</t>
  </si>
  <si>
    <t>Дивиденды по акциям</t>
  </si>
  <si>
    <t>Прирост (уменьшение) средств в иностранной валюте</t>
  </si>
  <si>
    <t>Выручка от сдачи недвижимого имущества в аренду</t>
  </si>
  <si>
    <t>Прирост (+) или уменьшение (-) стоимости ценных бумаг, имеющих признаваемую котировку, всего</t>
  </si>
  <si>
    <t>в том числе</t>
  </si>
  <si>
    <t>- акции</t>
  </si>
  <si>
    <t>- облигации</t>
  </si>
  <si>
    <t>- инвестиционные паи</t>
  </si>
  <si>
    <t>- векселя</t>
  </si>
  <si>
    <t>- иные ценные бумаги</t>
  </si>
  <si>
    <t>в том числе резерв на выплату вознаграждений</t>
  </si>
  <si>
    <t>Прочие доходы</t>
  </si>
  <si>
    <t>Прочие расходы</t>
  </si>
  <si>
    <t>Прирост имущества, составляющего паевой инвестиционный фонд, в результате выдачи инвестиционных паев</t>
  </si>
  <si>
    <t>Итого: прирост (+) или уменьшение (-) стоимости имущества, принадлежащего акционерному инвестиционному фонду, или имущества, составляющего паевой инвестиционный фонд (030 + 060 + 090 + 100 + 110 + 120 + 130 + 140 + 150 + 160 + 180 + 200 - 170 - 210)</t>
  </si>
  <si>
    <t>Приложение 4</t>
  </si>
  <si>
    <t>акционерного инвестиционного фонда</t>
  </si>
  <si>
    <t>и отчетности управляющей компании</t>
  </si>
  <si>
    <t>паевого инвестиционного фонда</t>
  </si>
  <si>
    <t>(полное фирменное наименование акционерного инвестиционного фонда или тип и название паевого инвестиционного фонда)</t>
  </si>
  <si>
    <t>Полное фирменное наименование</t>
  </si>
  <si>
    <t>управляющей компании</t>
  </si>
  <si>
    <t>Общество с ограниченной ответственностью "Управляющая компания ПРОМСВЯЗЬ"</t>
  </si>
  <si>
    <t>1. Несоблюдение требований к составу активов</t>
  </si>
  <si>
    <t>Наименование имущества, приобретенного с нарушением требований к составу активов</t>
  </si>
  <si>
    <t>Оценочная стоимость (тыс. рублей)</t>
  </si>
  <si>
    <t>Доля в стоимости активов (процентов)</t>
  </si>
  <si>
    <t>Дата приобре-тения</t>
  </si>
  <si>
    <t>Дата отчуждения (предполагаемого отчуждения)</t>
  </si>
  <si>
    <t>2.1. Несоблюдение ограничений, установленных в процентах  от стоимости активов</t>
  </si>
  <si>
    <t>Содержание ограничения</t>
  </si>
  <si>
    <t>Наименование активов, по которым выявлено нарушение или несоответствие</t>
  </si>
  <si>
    <t>Сумма денежных средств или стоимость иного имущества
(тыс. рублей)</t>
  </si>
  <si>
    <t>Факт.
доля в стоимости активов (процен-тов)</t>
  </si>
  <si>
    <t>Доля в стоимости активов в соответствии с инвестици-онной декларацией (процентов)</t>
  </si>
  <si>
    <t>Дата возникно-вения нарушения или несоответ-ствия</t>
  </si>
  <si>
    <t>Дата устранения нарушения или несоответ-ствия</t>
  </si>
  <si>
    <t>2.2. Несоблюдение ограничений, установленных в процентах от количества размещенных</t>
  </si>
  <si>
    <t>(выданных) ценных бумаг</t>
  </si>
  <si>
    <t>Факт.
доля от количества размещен-ных (выданных) ценных бумаг (процентов)</t>
  </si>
  <si>
    <t>Доля от количества размещенных (выданных) ценных бумаг в соответст-вии с инвес-тиционной декларацией (процентов)</t>
  </si>
  <si>
    <t>Генеральный директор ООО "УК ПРОМСВЯЗЬ"</t>
  </si>
  <si>
    <t>(должность)</t>
  </si>
  <si>
    <t>(подпись)</t>
  </si>
  <si>
    <t>(И.О. Фамилия)</t>
  </si>
  <si>
    <t>Е.Ю. Петрова</t>
  </si>
  <si>
    <t>Приложение 3</t>
  </si>
  <si>
    <t>Справка</t>
  </si>
  <si>
    <t>Вид активов</t>
  </si>
  <si>
    <t>Сумма денежных средств или стоимость иного имущества</t>
  </si>
  <si>
    <t>Доля от общей стоимости активов (процентов)</t>
  </si>
  <si>
    <t>Доля от общего количества размещенных (выданных) ценных бумаг (долей) (процентов)</t>
  </si>
  <si>
    <t>Денежные средства на банковских счетах, всего</t>
  </si>
  <si>
    <t>х</t>
  </si>
  <si>
    <t>Ценные бумаги, имеющие признаваемую котировку, всего</t>
  </si>
  <si>
    <t>ценные бумаги российских эмитентов, включенные в котировальные списки организаторов торговли на рынке ценных бумаг:</t>
  </si>
  <si>
    <t>включая</t>
  </si>
  <si>
    <t xml:space="preserve"> - государственные ценные бумаги Российской Федерации</t>
  </si>
  <si>
    <t xml:space="preserve"> - государственные ценные бумаги субъектов Российской Федерации</t>
  </si>
  <si>
    <t>- муниципальные ценные бумаги</t>
  </si>
  <si>
    <t>- облигации российских хозяйственных обществ</t>
  </si>
  <si>
    <t>- обыкновенные акции открытых акционерных обществ, за исключением акций акционерных  инвестиционных фондов</t>
  </si>
  <si>
    <t>- обыкновенные акции акционерных инвестиционных фондов</t>
  </si>
  <si>
    <t>- привилегированные акции открытых акционерных обществ</t>
  </si>
  <si>
    <t>- инвестиционные паи паевых инвестиционных фондов</t>
  </si>
  <si>
    <t>ценные бумаги российских эмитентов, не включенные в котировальные списки организаторов торговли на рынке ценных бумаг:</t>
  </si>
  <si>
    <t>- обыкновенные акции закрытых акционерных обществ</t>
  </si>
  <si>
    <t>Ценные бумаги иностранных эмитентов, всего</t>
  </si>
  <si>
    <t>- ценные бумаги иностранных государств</t>
  </si>
  <si>
    <t>- ценные бумаги международных финансовых организаций</t>
  </si>
  <si>
    <t>- облигации иностранных коммерческих организаций</t>
  </si>
  <si>
    <t>- акции иностранных акционерных обществ</t>
  </si>
  <si>
    <t>Итого активов: (строки 100 + 200 + 300 + 400 + 500 + 600 + 700 + 800 + 900 + 1000 + 1100 + 1200)</t>
  </si>
  <si>
    <t>ОТЧЕТ</t>
  </si>
  <si>
    <t>об изменении стоимости чистых активов паевого инвестиционного фонда</t>
  </si>
  <si>
    <t>(руб.)</t>
  </si>
  <si>
    <t>Причина изменения стоимости чистых активов</t>
  </si>
  <si>
    <t>Код строки</t>
  </si>
  <si>
    <t>Сумма</t>
  </si>
  <si>
    <t>Стоимость чистых активов на начало отчетного периода</t>
  </si>
  <si>
    <t>Размещение акций акционерного инвестиционного фонда (выдача инвестиционных паев паевого инвестиционного фонда)</t>
  </si>
  <si>
    <t>Выкуп или приобретение акций  акционерного инвестиционного фонда (погашение инвестиционных паев паевого инвестиционного фонда)</t>
  </si>
  <si>
    <t>Обмен инвестиционных паев данного инвестиционного фонда на инвестиционные паи других паевых инвестиционных фондов</t>
  </si>
  <si>
    <t>Обмен инвестиционных паев других паевых инвестиционных фондов на инвестиционные паи данного инвестиционного фонда</t>
  </si>
  <si>
    <t>Выплата дохода от доверительного управления закрытым паевым инвестиционным фондом</t>
  </si>
  <si>
    <t>Изменение стоимости чистых активов в результате операций с активами акционерного инвестиционного фонда (активами паевого инвестиционного фонда) и изменения стоимости активов фонда</t>
  </si>
  <si>
    <t>Стоимость чистых активов на конец отчетного периода: (строки 010 + 020 - 030 - 040 + 050 - 060 +(-) 070)</t>
  </si>
  <si>
    <t>СПРАВКА</t>
  </si>
  <si>
    <t>О СТОИМОСТИ ЧИСТЫХ АКТИВОВ</t>
  </si>
  <si>
    <t>ПАЕВОГО ИНВЕСТИЦИОННОГО ФОНДА</t>
  </si>
  <si>
    <t>Местоположение УК: 107076, Москва г, Стромынка ул, дом № 18, корпус 27  .</t>
  </si>
  <si>
    <t>Активы:</t>
  </si>
  <si>
    <t>Денежные средства на счетах - всего</t>
  </si>
  <si>
    <t>Денежные средства во вкладах - всего</t>
  </si>
  <si>
    <t xml:space="preserve">Государственные ценные бумаги Российской Федерации </t>
  </si>
  <si>
    <t>Государственные ценные бумаги субъектов Российской Федерации</t>
  </si>
  <si>
    <t>Муниципальные ценные бумаги</t>
  </si>
  <si>
    <t>Облигации российских хозяйственных обществ (кроме облигаций с ипотечным покрытием)</t>
  </si>
  <si>
    <t>Акции российских акционерных обществ</t>
  </si>
  <si>
    <t>Ипотечные ценные бумаги - всего                                      в том числе:</t>
  </si>
  <si>
    <t xml:space="preserve">  - облигации с ипотечным покрытием</t>
  </si>
  <si>
    <t xml:space="preserve">  - ипотечные сертификаты участия</t>
  </si>
  <si>
    <t>Векселя, выданные российскими хозяйственными обществами</t>
  </si>
  <si>
    <t>Закладные</t>
  </si>
  <si>
    <t xml:space="preserve">Денежные требования по обеспеченным ипотекой обязательствам из кредитных договоров или договоров займа и права залогодержателя по договорам об ипотеке (за исключением удостоверенных закладными) </t>
  </si>
  <si>
    <t>Недвижимое имущество, находящееся на территории Российской Федерации,          -всего</t>
  </si>
  <si>
    <t xml:space="preserve">  - объекты незавершенного строительства</t>
  </si>
  <si>
    <t>Недвижимое имущество, находящееся на территории иностранных государств,          -всего</t>
  </si>
  <si>
    <t>Имущественные права на недвиж. имущество, находящееся на территории Российской Федерации,        -всего</t>
  </si>
  <si>
    <t xml:space="preserve">  - право аренды недвижимого имущества</t>
  </si>
  <si>
    <t>Имущественные права на недвиж. имущество, находящееся на территории иностранных государств,      -всего</t>
  </si>
  <si>
    <t>Имущественные права по обязательствам из договоров участия в долевом строительстве объектов недвижимого имущества</t>
  </si>
  <si>
    <t>Имущественные права по обязательствам из инвестиционных договоров</t>
  </si>
  <si>
    <t>Имущественные права по обязательствам из договоров, на основании которых осуществляется реконструкция объектов недвижимости, составляющих активы акционерного инв-го фонда или активы паевого инв-го фонда</t>
  </si>
  <si>
    <t>Проектно-сметная документация</t>
  </si>
  <si>
    <t>Иное имущество</t>
  </si>
  <si>
    <t>Дебиторская задолженность                          -всего</t>
  </si>
  <si>
    <t xml:space="preserve">  - средства, находящиеся у профессиональных участников рынка ценных бумаг</t>
  </si>
  <si>
    <t xml:space="preserve">  - дебиторская задолженность по сделкам купли-продажи имущества</t>
  </si>
  <si>
    <t xml:space="preserve">  - дебиторская задолженность по процентному (купонному) доходу по денежным средствам на счетах, во вкладах и по ценным бумагам</t>
  </si>
  <si>
    <t xml:space="preserve">  - прочая дебиторская задолженность</t>
  </si>
  <si>
    <t>Итого сумма активов: (строки 010 + 020 + 030 + 040 + 050 + 060 + 070 + 080 + 090 + 100 + 110 + 120 + 130 + 140 + 150 + 160 + 170 + 180 + 190 + 200 + 210 + 220 + 230 + 240 + 250 + 260)</t>
  </si>
  <si>
    <t>Обязательства:</t>
  </si>
  <si>
    <t>Резерв предстоящих расходов на выплату вознаграждения</t>
  </si>
  <si>
    <t>Резерв для возмещения предстоящих расходов, связанных с доверительным управлением открытым паевым фондом</t>
  </si>
  <si>
    <t>Итого сумма обязательств: (строки 300 + 310 + 320)</t>
  </si>
  <si>
    <t>Стоимость чистых активов: (строка 270 - строка 330)</t>
  </si>
  <si>
    <t>Количество размещенных акций акционерного инвестиционного фонда (количество выданных инвестиционных паев паевого инвестиционного фонда) - штук</t>
  </si>
  <si>
    <t>Стоимость чистых активов акционерного инвестиционного фонда в расчете на одну акцию (расчетная стоимость инвестиционного пая паевого инвестиционного фонда) (строка 400 / строка 500)</t>
  </si>
  <si>
    <t>Приложение 6</t>
  </si>
  <si>
    <t>На начало отчетного года</t>
  </si>
  <si>
    <t>На отчетную дату</t>
  </si>
  <si>
    <t>Количество размещенных акций акционерного инвестиционного фонда, по которым зарегистрированы отчеты об итогах выпуска (количество выданных инвестиционных паев паевого инвестиционного фонда), всего</t>
  </si>
  <si>
    <t>из них</t>
  </si>
  <si>
    <t>принадлежащих физическим лицам, место жительства (регистрации) которых находится в Российской Федерации</t>
  </si>
  <si>
    <t>принадлежащих юридическим лицам,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в Российской Федерации</t>
  </si>
  <si>
    <t>принадлежащих физическим лицам, место жительства (регистрации) которых находится за пределами территории Российской Федерации</t>
  </si>
  <si>
    <t>принадлежащих юридическим лицам,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за пределами территории Российской Федерации</t>
  </si>
  <si>
    <t>находящихся у номинальных держателей</t>
  </si>
  <si>
    <t>Количество лицевых счетов в реестре акционеров акционерного инвестиционного фонда (реестре владельцев инвестиционных паев паевого инвестиционного фонда), всего</t>
  </si>
  <si>
    <t>лицевых счетов физических лиц, место жительства (регистрации) которых находится в Российской Федерации</t>
  </si>
  <si>
    <t>лицевых счетов юридических лиц,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в Российской Федерации</t>
  </si>
  <si>
    <t>лицевых счетов физических лиц, место жительства (регистрации) которых находится за пределами территории Российской Федерации</t>
  </si>
  <si>
    <t>лицевых счетов юридических лиц,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за пределами территории Российской Федерации</t>
  </si>
  <si>
    <t>лицевых счетов номинальных держателей</t>
  </si>
  <si>
    <t>Начальник отдела внутреннего учета</t>
  </si>
  <si>
    <t>___________________________  Петрова Е.Ю.</t>
  </si>
  <si>
    <t>1</t>
  </si>
  <si>
    <t>2</t>
  </si>
  <si>
    <t>3</t>
  </si>
  <si>
    <t>4</t>
  </si>
  <si>
    <t>100</t>
  </si>
  <si>
    <t>110</t>
  </si>
  <si>
    <t>120</t>
  </si>
  <si>
    <t>200</t>
  </si>
  <si>
    <t>210</t>
  </si>
  <si>
    <t>220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</si>
  <si>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</si>
  <si>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</si>
  <si>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</si>
  <si>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</si>
  <si>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</si>
  <si>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</si>
  <si>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</si>
  <si>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</si>
  <si>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</si>
  <si>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130</t>
  </si>
  <si>
    <t>140</t>
  </si>
  <si>
    <t>Лицензия ФКЦБ России № 21-000-1-00096 от 20.12.2002.</t>
  </si>
  <si>
    <t>Лицензия ФКЦБ России № 21-000-1-00096 от 20.12.2002. Местоположение УК: 107076, Москва г, Стромынка ул, дом № 18, корпус 27  .</t>
  </si>
  <si>
    <t>ОАО "ПРОМСВЯЗЬБАНК"</t>
  </si>
  <si>
    <t>150</t>
  </si>
  <si>
    <t>160</t>
  </si>
  <si>
    <t>170</t>
  </si>
  <si>
    <t>171</t>
  </si>
  <si>
    <t>180</t>
  </si>
  <si>
    <t>190</t>
  </si>
  <si>
    <t>Лицензия ФКЦБ России № 21-000-1-00096 от 20,12,2002, Место нахождения управляющей компании: 107076, Москва г, Стромынка ул, дом № 18, корпус 27  ,</t>
  </si>
  <si>
    <t>(в тыс, руб,)</t>
  </si>
  <si>
    <t>5</t>
  </si>
  <si>
    <t>Уполномоченный представитель ЗАО "ПРСД"</t>
  </si>
  <si>
    <t xml:space="preserve">___________________________ </t>
  </si>
  <si>
    <t>Акция обыкновенная, ЛУКОЙЛ, рег. номер 1-01-00077-A</t>
  </si>
  <si>
    <t>Результат от продажи недвижимого имущества или передачи имущественных прав на недвижимое имущество (040 - 050)</t>
  </si>
  <si>
    <t>Результат от продажи иного имущества (070 - 080)</t>
  </si>
  <si>
    <t>141</t>
  </si>
  <si>
    <t>142</t>
  </si>
  <si>
    <t>143</t>
  </si>
  <si>
    <t>Прирост (+) или уменьшение (-) стоимости ценных бумаг, не имеющих признаваемой котировки, всего</t>
  </si>
  <si>
    <t>151</t>
  </si>
  <si>
    <t>152</t>
  </si>
  <si>
    <t>153</t>
  </si>
  <si>
    <t>154</t>
  </si>
  <si>
    <t>Прирост (+) или уменьшение (-) стоимости недвижимого имущества или имущественных прав на недвижимое имущество</t>
  </si>
  <si>
    <t>Вознаграждение и расходы, связанные с управлением акционерным инвестиционным фондом или доверительным управлением паевым инвестиционным фондом</t>
  </si>
  <si>
    <t>Уменьшение имущества, составляющего паевой инвестиционный фонд, в результате погашения или обмена инвестиционных паев</t>
  </si>
  <si>
    <t>Акция обыкновенная, Сбербанк, рег. номер 10301481B</t>
  </si>
  <si>
    <t>______________________  Петрова Е.Ю.</t>
  </si>
  <si>
    <t>_________________________  Петрова Е.Ю.</t>
  </si>
  <si>
    <t>___________________________  Рыбаков А.В.</t>
  </si>
  <si>
    <t>_______________________  Рыбаков А.В.</t>
  </si>
  <si>
    <t>_________________________ Рыбаков А.В.</t>
  </si>
  <si>
    <t>А.В. Рыбаков</t>
  </si>
  <si>
    <t xml:space="preserve"> Рыбаков А.В.</t>
  </si>
  <si>
    <t>Главный бухгалтер</t>
  </si>
  <si>
    <t xml:space="preserve"> Стародубцева О.Ю.</t>
  </si>
  <si>
    <t xml:space="preserve"> </t>
  </si>
  <si>
    <t>Акция обыкновенная, Газпром, рег. номер 1-02-00028-A</t>
  </si>
  <si>
    <t xml:space="preserve">Правила доверительного управления паевым инвестиционным фондом № 2004-94173468 зарегистрированы 09.12.2010 ФСФР </t>
  </si>
  <si>
    <t xml:space="preserve">Правила доверительного управления паевым инвестиционным фондом № 2004-94173468   зарегистрированы 09.12.2010 ФСФР </t>
  </si>
  <si>
    <t xml:space="preserve">ОТЧЕТ
</t>
  </si>
  <si>
    <t>Лицензия ФКЦБ России № 21-000-1-00096 от 20.12.2002. Местоположение УК: 107076, Москва г, Стромынка ул, дом № 18, корпус 27  ,</t>
  </si>
  <si>
    <t>Денежные требования по обязательствам из кредитных договоров или договоров займа, по которым кредиты (займы) предоставлены для уплаты цены по договорам участия в долевом строительстве объектов недвиж. имущества и права залогодержателя по договорам залога имущественных прав по указ-м договорам</t>
  </si>
  <si>
    <t>Имущественные права по обязательствам из договоров, на основании которых осуществляется строительство (создание) объектов недвижимости на земельном участке, составляющем активы акционерного инв-го фонда или активы паевого инв-го фонда участия в долевом строительстве объектов недвижимого имущества</t>
  </si>
  <si>
    <t>34 511 892,88</t>
  </si>
  <si>
    <t>34 944,82</t>
  </si>
  <si>
    <t>34 718,97</t>
  </si>
  <si>
    <t>5 399,01</t>
  </si>
  <si>
    <t>4 818,17</t>
  </si>
  <si>
    <t>2 107,49</t>
  </si>
  <si>
    <t>4 832,84</t>
  </si>
  <si>
    <t>35 085.18</t>
  </si>
  <si>
    <t>84.19</t>
  </si>
  <si>
    <t>489.09</t>
  </si>
  <si>
    <t>34 511.89</t>
  </si>
  <si>
    <t>Дата определения стоимости чистых активов</t>
  </si>
  <si>
    <t>Вид имущества</t>
  </si>
  <si>
    <t>(указывается текущая дата составления справки)</t>
  </si>
  <si>
    <t>(указывается предыдущая дата составления справки)</t>
  </si>
  <si>
    <t>Открытый  паевой инвестиционный фонд фондов «ПРОМСВЯЗЬ-Глобальные фонды».</t>
  </si>
  <si>
    <t>Брокерский дом ОТКРЫТИЕ</t>
  </si>
  <si>
    <t>Открытый  паевой инвестиционный фонд фондов «ПРОМСВЯЗЬ-Глобальные фонды»</t>
  </si>
  <si>
    <t>Открытый паевой инвестиционный фонд  фондов «ПРОМСВЯЗЬ-Глобальные фонды».</t>
  </si>
  <si>
    <t>Открытый паевой инвестиционный фонд  фондов«ПРОМСВЯЗЬ-Глобальные фонды».</t>
  </si>
  <si>
    <t>Облигация корпоративная, Промсвязьбанк, рег. номер 4B020303251B, дата погашения: 04.02.2014</t>
  </si>
  <si>
    <t>Облигация корпоративная, ТКС Банк (ЗАО), рег. номер 4B020402673B, дата погашения: 16.04.2015</t>
  </si>
  <si>
    <t>Облигация государственная РФ, Россия, рег. номер 25076RMFS, дата погашения: 13.03.2014</t>
  </si>
  <si>
    <t>Облигация корпоративная, Связной Банк, рег. номер 4B020101961B, дата погашения: 08.06.2018</t>
  </si>
  <si>
    <t>Облигация корпоративная, ФСК, рег. номер 4B02-01-65018-D, дата погашения: 21.10.2015</t>
  </si>
  <si>
    <t>Облигация корпоративная, Восточный Экспресс Банк, БО-10 , рег. номер 40201460B, дата погашения: 09.08.2018</t>
  </si>
  <si>
    <t>Облигация корпоративная, Промсвязьбанк, рег. номер 41103251B, дата погашения: 01.02.2018</t>
  </si>
  <si>
    <t>Итого обязательства: (строки 110 + 120 + 130)</t>
  </si>
  <si>
    <t>1 914,76</t>
  </si>
  <si>
    <t>12 592 394,46</t>
  </si>
  <si>
    <t>4 223 614,36</t>
  </si>
  <si>
    <t>9 908,42</t>
  </si>
  <si>
    <t>42 890 581,40</t>
  </si>
  <si>
    <t>на 31.12.2013</t>
  </si>
  <si>
    <t>о приросте (об уменьшении) стоимости имущества на 31.12.2013г.</t>
  </si>
  <si>
    <t>Справка о несоблюдении требований к составу и структуре активов на 31.12.2013г.</t>
  </si>
  <si>
    <t>31.12.2013 (по состоянию на 20:00 МСК)        (руб.)</t>
  </si>
  <si>
    <t>Сумма (оценочная стоимость) на 31.12.2013</t>
  </si>
  <si>
    <t>Сумма (оценочная стоимость) на 30.12.2013</t>
  </si>
  <si>
    <t>244 467.15</t>
  </si>
  <si>
    <t>1 859 952.85</t>
  </si>
  <si>
    <t>12 583 351.50</t>
  </si>
  <si>
    <t>26 522 855.74</t>
  </si>
  <si>
    <t>26 389 384.38</t>
  </si>
  <si>
    <t>2 254 384.70</t>
  </si>
  <si>
    <t>2 250 273.78</t>
  </si>
  <si>
    <t>1 866 569.49</t>
  </si>
  <si>
    <t>1 866 509.17</t>
  </si>
  <si>
    <t>387 815.21</t>
  </si>
  <si>
    <t>383 764.61</t>
  </si>
  <si>
    <t>43 465 011.94</t>
  </si>
  <si>
    <t>43 327 429.66</t>
  </si>
  <si>
    <t>140 402.78</t>
  </si>
  <si>
    <t>1 016.26</t>
  </si>
  <si>
    <t>434 027.76</t>
  </si>
  <si>
    <t>567 334.29</t>
  </si>
  <si>
    <t>574 430.54</t>
  </si>
  <si>
    <t>568 350.55</t>
  </si>
  <si>
    <t>42 890 581.40</t>
  </si>
  <si>
    <t>42 759 079.11</t>
  </si>
  <si>
    <t>844.04</t>
  </si>
  <si>
    <t>841.46</t>
  </si>
  <si>
    <t>о владельцах инвестиционных паев паевого инвестиционного фонда 31.12.2013</t>
  </si>
  <si>
    <t>14 443,3</t>
  </si>
  <si>
    <t>1 859,95</t>
  </si>
  <si>
    <t>12 583,35</t>
  </si>
  <si>
    <t>2 841,82</t>
  </si>
  <si>
    <t>2 036,94</t>
  </si>
  <si>
    <t>1 891,88</t>
  </si>
  <si>
    <t>2 966,58</t>
  </si>
  <si>
    <t>2 254,38</t>
  </si>
  <si>
    <t>1 866,57</t>
  </si>
  <si>
    <t>43 465,01</t>
  </si>
  <si>
    <t xml:space="preserve"> о стоимости активов на 31.12.2013г.</t>
  </si>
  <si>
    <t>14 443,30</t>
  </si>
  <si>
    <t>7 723,17</t>
  </si>
  <si>
    <t>6 720,14</t>
  </si>
  <si>
    <t>26 522.86</t>
  </si>
  <si>
    <t>43 465.01</t>
  </si>
  <si>
    <t>140.40</t>
  </si>
  <si>
    <t>434.03</t>
  </si>
  <si>
    <t>42 890.58</t>
  </si>
  <si>
    <t>составляющего паевой инвестиционный фонд на 31.12.2013г.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</si>
</sst>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  <numFmt numFmtId="165" formatCode="0.0000"/>
    <numFmt numFmtId="166" formatCode="0.0"/>
    <numFmt numFmtId="167" formatCode="0.000"/>
    <numFmt numFmtId="168" formatCode="#,##0.00000"/>
    <numFmt numFmtId="169" formatCode="0.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[$-FC19]dd\ mmmm\ yyyy\ &quot;г.&quot;"/>
    <numFmt numFmtId="175" formatCode="0.000000"/>
    <numFmt numFmtId="176" formatCode="0.00;[Red]\-0.00"/>
    <numFmt numFmtId="177" formatCode="0.0;[Red]\-0.0"/>
    <numFmt numFmtId="178" formatCode="#,##0.00_ ;\-#,##0.00\ "/>
    <numFmt numFmtId="179" formatCode="#,##0.00&quot;р.&quot;"/>
    <numFmt numFmtId="180" formatCode="#,##0_ ;\-#,##0\ "/>
    <numFmt numFmtId="181" formatCode="#,##0.0_ ;\-#,##0.0\ "/>
    <numFmt numFmtId="182" formatCode="#,##0.000_ ;\-#,##0.000\ "/>
    <numFmt numFmtId="183" formatCode="#,##0.0000_ ;\-#,##0.0000\ "/>
    <numFmt numFmtId="184" formatCode="#,##0.00000_ ;\-#,##0.00000\ "/>
    <numFmt numFmtId="185" formatCode="#,##0.000000_ ;\-#,##0.000000\ "/>
    <numFmt numFmtId="186" formatCode="#,##0.0"/>
    <numFmt numFmtId="187" formatCode="#,##0.000"/>
    <numFmt numFmtId="188" formatCode="#,##0.0000"/>
    <numFmt numFmtId="189" formatCode="#,##0.000000"/>
    <numFmt numFmtId="190" formatCode="#,##0.0000000"/>
    <numFmt numFmtId="191" formatCode="#,##0.00_р_."/>
  </numFmts>
  <fonts count="53"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0"/>
      <name val="Times New Roman"/>
      <family val="1"/>
    </font>
    <font>
      <sz val="10"/>
      <name val="Helv"/>
      <family val="0"/>
    </font>
    <font>
      <sz val="12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u val="single"/>
      <sz val="9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b/>
      <sz val="10"/>
      <name val="Arial"/>
      <family val="2"/>
    </font>
    <font>
      <i/>
      <sz val="7"/>
      <name val="Arial"/>
      <family val="2"/>
    </font>
    <font>
      <i/>
      <sz val="8"/>
      <name val="Arial"/>
      <family val="2"/>
    </font>
    <font>
      <b/>
      <u val="single"/>
      <sz val="7"/>
      <name val="Arial"/>
      <family val="2"/>
    </font>
    <font>
      <b/>
      <sz val="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>
        <color indexed="63"/>
      </left>
      <right style="thin"/>
      <top style="thin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 horizontal="left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32" borderId="0" applyNumberFormat="0" applyBorder="0" applyAlignment="0" applyProtection="0"/>
  </cellStyleXfs>
  <cellXfs count="266">
    <xf numFmtId="0" fontId="0" fillId="0" borderId="0" xfId="0" applyAlignment="1">
      <alignment horizontal="left"/>
    </xf>
    <xf numFmtId="0" fontId="0" fillId="0" borderId="0" xfId="0" applyNumberFormat="1" applyAlignment="1">
      <alignment horizontal="center" vertical="top"/>
    </xf>
    <xf numFmtId="0" fontId="1" fillId="0" borderId="0" xfId="0" applyNumberFormat="1" applyFont="1" applyAlignment="1">
      <alignment horizontal="centerContinuous" vertical="top"/>
    </xf>
    <xf numFmtId="0" fontId="1" fillId="0" borderId="0" xfId="0" applyNumberFormat="1" applyFont="1" applyAlignment="1">
      <alignment horizontal="centerContinuous"/>
    </xf>
    <xf numFmtId="0" fontId="2" fillId="0" borderId="0" xfId="0" applyFont="1" applyAlignment="1">
      <alignment horizontal="left"/>
    </xf>
    <xf numFmtId="0" fontId="3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right" vertical="center"/>
    </xf>
    <xf numFmtId="0" fontId="3" fillId="0" borderId="0" xfId="0" applyNumberFormat="1" applyFont="1" applyAlignment="1">
      <alignment horizontal="centerContinuous" vertical="center"/>
    </xf>
    <xf numFmtId="0" fontId="2" fillId="0" borderId="0" xfId="0" applyNumberFormat="1" applyFont="1" applyAlignment="1">
      <alignment horizontal="centerContinuous" vertical="center"/>
    </xf>
    <xf numFmtId="0" fontId="0" fillId="0" borderId="0" xfId="0" applyNumberFormat="1" applyAlignment="1">
      <alignment horizontal="centerContinuous" vertical="center" wrapText="1"/>
    </xf>
    <xf numFmtId="0" fontId="4" fillId="0" borderId="0" xfId="0" applyNumberFormat="1" applyFont="1" applyAlignment="1">
      <alignment horizontal="centerContinuous" vertical="center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NumberFormat="1" applyAlignment="1">
      <alignment horizontal="right"/>
    </xf>
    <xf numFmtId="0" fontId="0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left" vertical="top"/>
    </xf>
    <xf numFmtId="0" fontId="7" fillId="0" borderId="0" xfId="56" applyFont="1">
      <alignment/>
      <protection/>
    </xf>
    <xf numFmtId="0" fontId="9" fillId="0" borderId="0" xfId="56" applyFont="1">
      <alignment/>
      <protection/>
    </xf>
    <xf numFmtId="0" fontId="9" fillId="0" borderId="0" xfId="56" applyFont="1" applyBorder="1">
      <alignment/>
      <protection/>
    </xf>
    <xf numFmtId="0" fontId="11" fillId="0" borderId="0" xfId="56" applyFont="1">
      <alignment/>
      <protection/>
    </xf>
    <xf numFmtId="0" fontId="7" fillId="0" borderId="0" xfId="56" applyFont="1" applyAlignment="1">
      <alignment/>
      <protection/>
    </xf>
    <xf numFmtId="0" fontId="9" fillId="0" borderId="0" xfId="56" applyFont="1" applyBorder="1" applyAlignment="1">
      <alignment horizontal="left"/>
      <protection/>
    </xf>
    <xf numFmtId="0" fontId="9" fillId="0" borderId="0" xfId="56" applyFont="1" applyAlignment="1">
      <alignment wrapText="1"/>
      <protection/>
    </xf>
    <xf numFmtId="0" fontId="7" fillId="0" borderId="0" xfId="56" applyFont="1" applyAlignment="1">
      <alignment wrapText="1"/>
      <protection/>
    </xf>
    <xf numFmtId="0" fontId="0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Continuous" vertical="top"/>
    </xf>
    <xf numFmtId="0" fontId="1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3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/>
    </xf>
    <xf numFmtId="0" fontId="12" fillId="0" borderId="0" xfId="0" applyFont="1" applyAlignment="1">
      <alignment horizontal="centerContinuous" vertical="top"/>
    </xf>
    <xf numFmtId="0" fontId="4" fillId="0" borderId="0" xfId="0" applyFont="1" applyAlignment="1">
      <alignment horizontal="centerContinuous" vertical="center" wrapText="1"/>
    </xf>
    <xf numFmtId="0" fontId="0" fillId="0" borderId="0" xfId="0" applyFont="1" applyAlignment="1">
      <alignment horizontal="centerContinuous" vertical="center" wrapText="1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centerContinuous" vertical="top"/>
    </xf>
    <xf numFmtId="0" fontId="2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2" fillId="0" borderId="11" xfId="0" applyNumberFormat="1" applyFont="1" applyBorder="1" applyAlignment="1">
      <alignment horizontal="left" vertical="top"/>
    </xf>
    <xf numFmtId="0" fontId="2" fillId="0" borderId="10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left" wrapText="1"/>
    </xf>
    <xf numFmtId="0" fontId="2" fillId="0" borderId="11" xfId="0" applyNumberFormat="1" applyFont="1" applyBorder="1" applyAlignment="1">
      <alignment horizontal="left" wrapText="1"/>
    </xf>
    <xf numFmtId="0" fontId="2" fillId="0" borderId="12" xfId="0" applyFont="1" applyBorder="1" applyAlignment="1">
      <alignment horizontal="left" indent="1"/>
    </xf>
    <xf numFmtId="0" fontId="2" fillId="0" borderId="10" xfId="0" applyNumberFormat="1" applyFont="1" applyBorder="1" applyAlignment="1">
      <alignment horizontal="left" wrapText="1" indent="1"/>
    </xf>
    <xf numFmtId="164" fontId="13" fillId="0" borderId="11" xfId="0" applyNumberFormat="1" applyFont="1" applyBorder="1" applyAlignment="1">
      <alignment horizontal="center" vertical="top"/>
    </xf>
    <xf numFmtId="164" fontId="13" fillId="0" borderId="10" xfId="0" applyNumberFormat="1" applyFont="1" applyBorder="1" applyAlignment="1">
      <alignment horizontal="center" vertical="top"/>
    </xf>
    <xf numFmtId="1" fontId="13" fillId="0" borderId="10" xfId="0" applyNumberFormat="1" applyFont="1" applyBorder="1" applyAlignment="1">
      <alignment horizontal="center" vertical="top"/>
    </xf>
    <xf numFmtId="1" fontId="13" fillId="0" borderId="11" xfId="0" applyNumberFormat="1" applyFont="1" applyBorder="1" applyAlignment="1">
      <alignment horizontal="center" vertical="top"/>
    </xf>
    <xf numFmtId="0" fontId="13" fillId="0" borderId="12" xfId="0" applyNumberFormat="1" applyFont="1" applyBorder="1" applyAlignment="1">
      <alignment horizontal="center" vertical="top"/>
    </xf>
    <xf numFmtId="168" fontId="13" fillId="0" borderId="10" xfId="0" applyNumberFormat="1" applyFont="1" applyBorder="1" applyAlignment="1">
      <alignment horizontal="right" vertical="top"/>
    </xf>
    <xf numFmtId="0" fontId="13" fillId="0" borderId="10" xfId="0" applyNumberFormat="1" applyFont="1" applyBorder="1" applyAlignment="1">
      <alignment horizontal="center" vertical="top"/>
    </xf>
    <xf numFmtId="0" fontId="13" fillId="0" borderId="10" xfId="0" applyNumberFormat="1" applyFont="1" applyBorder="1" applyAlignment="1">
      <alignment horizontal="right" vertical="top"/>
    </xf>
    <xf numFmtId="0" fontId="2" fillId="0" borderId="10" xfId="0" applyNumberFormat="1" applyFont="1" applyBorder="1" applyAlignment="1">
      <alignment horizontal="left" wrapText="1"/>
    </xf>
    <xf numFmtId="1" fontId="13" fillId="0" borderId="10" xfId="0" applyNumberFormat="1" applyFont="1" applyBorder="1" applyAlignment="1">
      <alignment horizontal="center" vertical="top"/>
    </xf>
    <xf numFmtId="4" fontId="0" fillId="0" borderId="0" xfId="0" applyNumberFormat="1" applyAlignment="1">
      <alignment horizontal="left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0" fillId="0" borderId="10" xfId="0" applyFont="1" applyBorder="1" applyAlignment="1">
      <alignment horizontal="center" vertical="top"/>
    </xf>
    <xf numFmtId="0" fontId="0" fillId="0" borderId="11" xfId="0" applyFont="1" applyBorder="1" applyAlignment="1">
      <alignment vertical="top"/>
    </xf>
    <xf numFmtId="0" fontId="0" fillId="0" borderId="11" xfId="0" applyFont="1" applyBorder="1" applyAlignment="1">
      <alignment horizontal="center" vertical="top"/>
    </xf>
    <xf numFmtId="0" fontId="0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2" fillId="0" borderId="0" xfId="0" applyNumberFormat="1" applyFont="1" applyAlignment="1">
      <alignment horizontal="center" vertical="top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NumberFormat="1" applyFont="1" applyAlignment="1">
      <alignment horizontal="center" vertical="top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4" fontId="15" fillId="0" borderId="10" xfId="0" applyNumberFormat="1" applyFont="1" applyBorder="1" applyAlignment="1">
      <alignment horizontal="center" vertical="center"/>
    </xf>
    <xf numFmtId="4" fontId="0" fillId="0" borderId="0" xfId="0" applyNumberFormat="1" applyAlignment="1">
      <alignment horizontal="center" vertical="center" wrapText="1"/>
    </xf>
    <xf numFmtId="4" fontId="5" fillId="0" borderId="0" xfId="0" applyNumberFormat="1" applyFont="1" applyAlignment="1">
      <alignment horizontal="left" vertical="center" wrapText="1"/>
    </xf>
    <xf numFmtId="3" fontId="13" fillId="0" borderId="10" xfId="0" applyNumberFormat="1" applyFont="1" applyBorder="1" applyAlignment="1">
      <alignment horizontal="right" vertical="top"/>
    </xf>
    <xf numFmtId="0" fontId="2" fillId="0" borderId="13" xfId="0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16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6" fillId="0" borderId="0" xfId="0" applyFont="1" applyAlignment="1">
      <alignment/>
    </xf>
    <xf numFmtId="0" fontId="13" fillId="0" borderId="0" xfId="0" applyFont="1" applyAlignment="1">
      <alignment vertical="top"/>
    </xf>
    <xf numFmtId="0" fontId="12" fillId="0" borderId="0" xfId="0" applyFont="1" applyAlignment="1">
      <alignment/>
    </xf>
    <xf numFmtId="0" fontId="12" fillId="0" borderId="0" xfId="0" applyFont="1" applyAlignment="1">
      <alignment vertical="top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11" xfId="54" applyNumberFormat="1" applyFont="1" applyBorder="1" applyAlignment="1">
      <alignment horizontal="right" vertical="top"/>
      <protection/>
    </xf>
    <xf numFmtId="0" fontId="4" fillId="0" borderId="10" xfId="54" applyNumberFormat="1" applyFont="1" applyBorder="1" applyAlignment="1">
      <alignment horizontal="right" vertical="top"/>
      <protection/>
    </xf>
    <xf numFmtId="0" fontId="5" fillId="0" borderId="10" xfId="52" applyNumberFormat="1" applyFont="1" applyBorder="1" applyAlignment="1">
      <alignment horizontal="left" wrapText="1"/>
      <protection/>
    </xf>
    <xf numFmtId="0" fontId="0" fillId="0" borderId="10" xfId="52" applyNumberFormat="1" applyFont="1" applyBorder="1" applyAlignment="1">
      <alignment horizontal="center" vertical="top"/>
      <protection/>
    </xf>
    <xf numFmtId="0" fontId="0" fillId="0" borderId="10" xfId="52" applyFont="1" applyBorder="1" applyAlignment="1">
      <alignment horizontal="left"/>
      <protection/>
    </xf>
    <xf numFmtId="0" fontId="5" fillId="0" borderId="11" xfId="52" applyNumberFormat="1" applyFont="1" applyBorder="1" applyAlignment="1">
      <alignment horizontal="left" vertical="top"/>
      <protection/>
    </xf>
    <xf numFmtId="164" fontId="6" fillId="0" borderId="11" xfId="52" applyNumberFormat="1" applyFont="1" applyBorder="1" applyAlignment="1">
      <alignment horizontal="center" vertical="top"/>
      <protection/>
    </xf>
    <xf numFmtId="2" fontId="5" fillId="0" borderId="11" xfId="52" applyNumberFormat="1" applyFont="1" applyBorder="1" applyAlignment="1">
      <alignment horizontal="right" vertical="center"/>
      <protection/>
    </xf>
    <xf numFmtId="0" fontId="5" fillId="0" borderId="12" xfId="52" applyFont="1" applyBorder="1" applyAlignment="1">
      <alignment horizontal="left"/>
      <protection/>
    </xf>
    <xf numFmtId="0" fontId="6" fillId="0" borderId="12" xfId="52" applyNumberFormat="1" applyFont="1" applyBorder="1" applyAlignment="1">
      <alignment horizontal="center" vertical="top"/>
      <protection/>
    </xf>
    <xf numFmtId="0" fontId="5" fillId="0" borderId="12" xfId="52" applyNumberFormat="1" applyFont="1" applyBorder="1" applyAlignment="1">
      <alignment horizontal="right" vertical="center"/>
      <protection/>
    </xf>
    <xf numFmtId="0" fontId="5" fillId="0" borderId="10" xfId="52" applyFont="1" applyBorder="1" applyAlignment="1">
      <alignment horizontal="left"/>
      <protection/>
    </xf>
    <xf numFmtId="164" fontId="6" fillId="0" borderId="10" xfId="52" applyNumberFormat="1" applyFont="1" applyBorder="1" applyAlignment="1">
      <alignment horizontal="center" vertical="top"/>
      <protection/>
    </xf>
    <xf numFmtId="2" fontId="5" fillId="0" borderId="10" xfId="52" applyNumberFormat="1" applyFont="1" applyBorder="1" applyAlignment="1">
      <alignment horizontal="right" vertical="center"/>
      <protection/>
    </xf>
    <xf numFmtId="0" fontId="5" fillId="0" borderId="10" xfId="52" applyNumberFormat="1" applyFont="1" applyBorder="1" applyAlignment="1">
      <alignment horizontal="right" vertical="center"/>
      <protection/>
    </xf>
    <xf numFmtId="0" fontId="5" fillId="0" borderId="11" xfId="52" applyNumberFormat="1" applyFont="1" applyBorder="1" applyAlignment="1">
      <alignment horizontal="right" vertical="center"/>
      <protection/>
    </xf>
    <xf numFmtId="0" fontId="5" fillId="0" borderId="11" xfId="52" applyNumberFormat="1" applyFont="1" applyBorder="1" applyAlignment="1">
      <alignment horizontal="left" wrapText="1"/>
      <protection/>
    </xf>
    <xf numFmtId="0" fontId="5" fillId="0" borderId="12" xfId="52" applyNumberFormat="1" applyFont="1" applyBorder="1" applyAlignment="1">
      <alignment horizontal="left" wrapText="1"/>
      <protection/>
    </xf>
    <xf numFmtId="0" fontId="17" fillId="0" borderId="10" xfId="52" applyNumberFormat="1" applyFont="1" applyBorder="1" applyAlignment="1">
      <alignment horizontal="left" wrapText="1" indent="2"/>
      <protection/>
    </xf>
    <xf numFmtId="0" fontId="6" fillId="0" borderId="10" xfId="52" applyNumberFormat="1" applyFont="1" applyBorder="1" applyAlignment="1">
      <alignment horizontal="center" vertical="top"/>
      <protection/>
    </xf>
    <xf numFmtId="0" fontId="5" fillId="0" borderId="10" xfId="52" applyNumberFormat="1" applyFont="1" applyBorder="1" applyAlignment="1">
      <alignment horizontal="left" wrapText="1" indent="1"/>
      <protection/>
    </xf>
    <xf numFmtId="0" fontId="5" fillId="0" borderId="10" xfId="52" applyNumberFormat="1" applyFont="1" applyBorder="1" applyAlignment="1">
      <alignment horizontal="left" wrapText="1" indent="2"/>
      <protection/>
    </xf>
    <xf numFmtId="0" fontId="6" fillId="0" borderId="13" xfId="52" applyNumberFormat="1" applyFont="1" applyBorder="1" applyAlignment="1">
      <alignment horizontal="center" vertical="top"/>
      <protection/>
    </xf>
    <xf numFmtId="0" fontId="14" fillId="0" borderId="10" xfId="52" applyNumberFormat="1" applyFont="1" applyBorder="1" applyAlignment="1">
      <alignment horizontal="left" wrapText="1"/>
      <protection/>
    </xf>
    <xf numFmtId="1" fontId="6" fillId="0" borderId="10" xfId="52" applyNumberFormat="1" applyFont="1" applyBorder="1" applyAlignment="1">
      <alignment horizontal="center" vertical="top"/>
      <protection/>
    </xf>
    <xf numFmtId="0" fontId="14" fillId="0" borderId="11" xfId="52" applyNumberFormat="1" applyFont="1" applyBorder="1" applyAlignment="1">
      <alignment horizontal="right" vertical="center"/>
      <protection/>
    </xf>
    <xf numFmtId="0" fontId="0" fillId="0" borderId="11" xfId="57" applyNumberFormat="1" applyFont="1" applyBorder="1" applyAlignment="1">
      <alignment horizontal="left" vertical="top"/>
      <protection/>
    </xf>
    <xf numFmtId="1" fontId="0" fillId="0" borderId="11" xfId="57" applyNumberFormat="1" applyFont="1" applyBorder="1" applyAlignment="1">
      <alignment horizontal="center" vertical="top"/>
      <protection/>
    </xf>
    <xf numFmtId="2" fontId="0" fillId="0" borderId="11" xfId="57" applyNumberFormat="1" applyFont="1" applyBorder="1" applyAlignment="1">
      <alignment horizontal="right" vertical="center"/>
      <protection/>
    </xf>
    <xf numFmtId="0" fontId="0" fillId="0" borderId="11" xfId="57" applyNumberFormat="1" applyFont="1" applyBorder="1" applyAlignment="1">
      <alignment horizontal="left" vertical="center" indent="1"/>
      <protection/>
    </xf>
    <xf numFmtId="0" fontId="0" fillId="0" borderId="12" xfId="57" applyFont="1" applyBorder="1" applyAlignment="1">
      <alignment horizontal="left"/>
      <protection/>
    </xf>
    <xf numFmtId="0" fontId="0" fillId="0" borderId="12" xfId="57" applyNumberFormat="1" applyFont="1" applyBorder="1" applyAlignment="1">
      <alignment horizontal="center" vertical="top"/>
      <protection/>
    </xf>
    <xf numFmtId="0" fontId="0" fillId="0" borderId="10" xfId="57" applyFont="1" applyBorder="1" applyAlignment="1">
      <alignment horizontal="left"/>
      <protection/>
    </xf>
    <xf numFmtId="1" fontId="0" fillId="0" borderId="10" xfId="57" applyNumberFormat="1" applyFont="1" applyBorder="1" applyAlignment="1">
      <alignment horizontal="center" vertical="top"/>
      <protection/>
    </xf>
    <xf numFmtId="0" fontId="18" fillId="0" borderId="10" xfId="57" applyNumberFormat="1" applyFont="1" applyBorder="1" applyAlignment="1">
      <alignment horizontal="left" wrapText="1"/>
      <protection/>
    </xf>
    <xf numFmtId="0" fontId="0" fillId="0" borderId="10" xfId="57" applyNumberFormat="1" applyFont="1" applyBorder="1" applyAlignment="1">
      <alignment horizontal="center" vertical="top"/>
      <protection/>
    </xf>
    <xf numFmtId="0" fontId="0" fillId="0" borderId="10" xfId="57" applyNumberFormat="1" applyFont="1" applyBorder="1" applyAlignment="1">
      <alignment horizontal="right" vertical="center"/>
      <protection/>
    </xf>
    <xf numFmtId="0" fontId="0" fillId="0" borderId="11" xfId="57" applyNumberFormat="1" applyFont="1" applyBorder="1" applyAlignment="1">
      <alignment horizontal="right" vertical="center"/>
      <protection/>
    </xf>
    <xf numFmtId="0" fontId="0" fillId="0" borderId="11" xfId="57" applyNumberFormat="1" applyFont="1" applyBorder="1" applyAlignment="1">
      <alignment horizontal="left" wrapText="1"/>
      <protection/>
    </xf>
    <xf numFmtId="0" fontId="0" fillId="0" borderId="12" xfId="57" applyNumberFormat="1" applyFont="1" applyBorder="1" applyAlignment="1">
      <alignment horizontal="left" wrapText="1"/>
      <protection/>
    </xf>
    <xf numFmtId="0" fontId="0" fillId="0" borderId="11" xfId="57" applyNumberFormat="1" applyFont="1" applyBorder="1" applyAlignment="1">
      <alignment horizontal="left" wrapText="1" indent="1"/>
      <protection/>
    </xf>
    <xf numFmtId="0" fontId="0" fillId="0" borderId="12" xfId="57" applyFont="1" applyBorder="1" applyAlignment="1">
      <alignment horizontal="left" indent="1"/>
      <protection/>
    </xf>
    <xf numFmtId="0" fontId="0" fillId="0" borderId="14" xfId="57" applyNumberFormat="1" applyFont="1" applyBorder="1" applyAlignment="1">
      <alignment horizontal="right" vertical="center"/>
      <protection/>
    </xf>
    <xf numFmtId="0" fontId="0" fillId="0" borderId="10" xfId="57" applyNumberFormat="1" applyFont="1" applyBorder="1" applyAlignment="1">
      <alignment horizontal="left" wrapText="1" indent="2"/>
      <protection/>
    </xf>
    <xf numFmtId="0" fontId="18" fillId="0" borderId="10" xfId="57" applyNumberFormat="1" applyFont="1" applyBorder="1" applyAlignment="1">
      <alignment horizontal="left" wrapText="1" indent="3"/>
      <protection/>
    </xf>
    <xf numFmtId="0" fontId="0" fillId="0" borderId="10" xfId="57" applyNumberFormat="1" applyFont="1" applyBorder="1" applyAlignment="1">
      <alignment horizontal="left" wrapText="1" indent="1"/>
      <protection/>
    </xf>
    <xf numFmtId="0" fontId="0" fillId="0" borderId="10" xfId="57" applyNumberFormat="1" applyFont="1" applyBorder="1" applyAlignment="1">
      <alignment horizontal="left" vertical="center" indent="1"/>
      <protection/>
    </xf>
    <xf numFmtId="0" fontId="4" fillId="0" borderId="10" xfId="57" applyNumberFormat="1" applyFont="1" applyBorder="1" applyAlignment="1">
      <alignment horizontal="left" wrapText="1"/>
      <protection/>
    </xf>
    <xf numFmtId="1" fontId="4" fillId="0" borderId="10" xfId="57" applyNumberFormat="1" applyFont="1" applyBorder="1" applyAlignment="1">
      <alignment horizontal="center" vertical="top"/>
      <protection/>
    </xf>
    <xf numFmtId="168" fontId="13" fillId="0" borderId="10" xfId="0" applyNumberFormat="1" applyFont="1" applyBorder="1" applyAlignment="1">
      <alignment horizontal="right" vertical="top"/>
    </xf>
    <xf numFmtId="0" fontId="0" fillId="0" borderId="0" xfId="58">
      <alignment/>
      <protection/>
    </xf>
    <xf numFmtId="0" fontId="4" fillId="0" borderId="0" xfId="0" applyNumberFormat="1" applyFont="1" applyAlignment="1">
      <alignment horizontal="left" vertical="center" wrapText="1"/>
    </xf>
    <xf numFmtId="0" fontId="3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3" fillId="0" borderId="0" xfId="58" applyNumberFormat="1" applyFont="1" applyAlignment="1">
      <alignment horizontal="left"/>
      <protection/>
    </xf>
    <xf numFmtId="0" fontId="0" fillId="0" borderId="0" xfId="58" applyAlignment="1">
      <alignment horizontal="left"/>
      <protection/>
    </xf>
    <xf numFmtId="0" fontId="5" fillId="0" borderId="0" xfId="0" applyFont="1" applyAlignment="1">
      <alignment horizontal="left"/>
    </xf>
    <xf numFmtId="0" fontId="0" fillId="0" borderId="0" xfId="53" applyAlignment="1">
      <alignment/>
      <protection/>
    </xf>
    <xf numFmtId="0" fontId="3" fillId="0" borderId="0" xfId="53" applyNumberFormat="1" applyFont="1" applyAlignment="1">
      <alignment horizontal="left"/>
      <protection/>
    </xf>
    <xf numFmtId="0" fontId="0" fillId="0" borderId="0" xfId="53" applyAlignment="1">
      <alignment horizontal="left"/>
      <protection/>
    </xf>
    <xf numFmtId="0" fontId="0" fillId="0" borderId="0" xfId="0" applyNumberFormat="1" applyAlignment="1">
      <alignment horizontal="left" vertical="center" wrapText="1"/>
    </xf>
    <xf numFmtId="0" fontId="4" fillId="0" borderId="0" xfId="57" applyNumberFormat="1" applyFont="1" applyBorder="1" applyAlignment="1">
      <alignment horizontal="left" wrapText="1"/>
      <protection/>
    </xf>
    <xf numFmtId="1" fontId="4" fillId="0" borderId="0" xfId="57" applyNumberFormat="1" applyFont="1" applyBorder="1" applyAlignment="1">
      <alignment horizontal="center" vertical="top"/>
      <protection/>
    </xf>
    <xf numFmtId="0" fontId="0" fillId="0" borderId="0" xfId="57" applyNumberFormat="1" applyFont="1" applyBorder="1" applyAlignment="1">
      <alignment horizontal="left" vertical="center" indent="1"/>
      <protection/>
    </xf>
    <xf numFmtId="0" fontId="3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/>
    </xf>
    <xf numFmtId="0" fontId="0" fillId="0" borderId="0" xfId="0" applyBorder="1" applyAlignment="1">
      <alignment horizontal="left"/>
    </xf>
    <xf numFmtId="4" fontId="0" fillId="0" borderId="11" xfId="57" applyNumberFormat="1" applyFont="1" applyBorder="1" applyAlignment="1">
      <alignment horizontal="right" vertical="center"/>
      <protection/>
    </xf>
    <xf numFmtId="2" fontId="0" fillId="0" borderId="0" xfId="0" applyNumberFormat="1" applyAlignment="1">
      <alignment horizontal="left"/>
    </xf>
    <xf numFmtId="4" fontId="1" fillId="0" borderId="0" xfId="0" applyNumberFormat="1" applyFont="1" applyAlignment="1">
      <alignment horizontal="centerContinuous"/>
    </xf>
    <xf numFmtId="4" fontId="0" fillId="0" borderId="0" xfId="0" applyNumberFormat="1" applyFont="1" applyAlignment="1">
      <alignment horizontal="center" vertical="center"/>
    </xf>
    <xf numFmtId="4" fontId="0" fillId="0" borderId="0" xfId="0" applyNumberFormat="1" applyFont="1" applyAlignment="1">
      <alignment horizontal="centerContinuous" vertical="center"/>
    </xf>
    <xf numFmtId="4" fontId="12" fillId="0" borderId="0" xfId="0" applyNumberFormat="1" applyFont="1" applyAlignment="1">
      <alignment horizontal="centerContinuous"/>
    </xf>
    <xf numFmtId="4" fontId="0" fillId="0" borderId="0" xfId="0" applyNumberFormat="1" applyFont="1" applyAlignment="1">
      <alignment horizontal="centerContinuous" vertical="center" wrapText="1"/>
    </xf>
    <xf numFmtId="4" fontId="0" fillId="0" borderId="0" xfId="0" applyNumberFormat="1" applyFont="1" applyAlignment="1">
      <alignment horizontal="right"/>
    </xf>
    <xf numFmtId="4" fontId="13" fillId="0" borderId="10" xfId="0" applyNumberFormat="1" applyFont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left"/>
    </xf>
    <xf numFmtId="2" fontId="4" fillId="0" borderId="10" xfId="57" applyNumberFormat="1" applyFont="1" applyBorder="1" applyAlignment="1">
      <alignment horizontal="right" vertical="center"/>
      <protection/>
    </xf>
    <xf numFmtId="0" fontId="4" fillId="0" borderId="10" xfId="57" applyNumberFormat="1" applyFont="1" applyBorder="1" applyAlignment="1">
      <alignment horizontal="left" vertical="center" indent="1"/>
      <protection/>
    </xf>
    <xf numFmtId="2" fontId="4" fillId="0" borderId="0" xfId="57" applyNumberFormat="1" applyFont="1" applyBorder="1" applyAlignment="1">
      <alignment horizontal="right" vertical="center"/>
      <protection/>
    </xf>
    <xf numFmtId="0" fontId="4" fillId="0" borderId="0" xfId="57" applyNumberFormat="1" applyFont="1" applyBorder="1" applyAlignment="1">
      <alignment horizontal="left" vertical="center" indent="1"/>
      <protection/>
    </xf>
    <xf numFmtId="0" fontId="14" fillId="0" borderId="10" xfId="52" applyNumberFormat="1" applyFont="1" applyBorder="1" applyAlignment="1">
      <alignment horizontal="right" vertical="center"/>
      <protection/>
    </xf>
    <xf numFmtId="0" fontId="4" fillId="0" borderId="0" xfId="54" applyNumberFormat="1" applyFont="1" applyBorder="1" applyAlignment="1">
      <alignment horizontal="right" vertical="top"/>
      <protection/>
    </xf>
    <xf numFmtId="4" fontId="0" fillId="0" borderId="0" xfId="0" applyNumberFormat="1" applyFont="1" applyAlignment="1">
      <alignment/>
    </xf>
    <xf numFmtId="4" fontId="13" fillId="0" borderId="10" xfId="0" applyNumberFormat="1" applyFont="1" applyBorder="1" applyAlignment="1">
      <alignment horizontal="center" vertical="center"/>
    </xf>
    <xf numFmtId="4" fontId="4" fillId="0" borderId="0" xfId="57" applyNumberFormat="1" applyFont="1" applyBorder="1" applyAlignment="1">
      <alignment horizontal="right" vertical="center"/>
      <protection/>
    </xf>
    <xf numFmtId="0" fontId="9" fillId="33" borderId="0" xfId="56" applyFont="1" applyFill="1" applyBorder="1" applyAlignment="1">
      <alignment horizontal="center"/>
      <protection/>
    </xf>
    <xf numFmtId="2" fontId="0" fillId="0" borderId="10" xfId="57" applyNumberFormat="1" applyFont="1" applyBorder="1" applyAlignment="1">
      <alignment horizontal="right" vertical="center"/>
      <protection/>
    </xf>
    <xf numFmtId="0" fontId="4" fillId="0" borderId="10" xfId="57" applyNumberFormat="1" applyFont="1" applyBorder="1" applyAlignment="1">
      <alignment horizontal="right" vertical="center"/>
      <protection/>
    </xf>
    <xf numFmtId="191" fontId="2" fillId="0" borderId="15" xfId="55" applyNumberFormat="1" applyFont="1" applyBorder="1" applyAlignment="1">
      <alignment horizontal="right" vertical="top" wrapText="1"/>
      <protection/>
    </xf>
    <xf numFmtId="191" fontId="2" fillId="0" borderId="10" xfId="55" applyNumberFormat="1" applyFont="1" applyBorder="1" applyAlignment="1">
      <alignment horizontal="right" vertical="top" wrapText="1"/>
      <protection/>
    </xf>
    <xf numFmtId="191" fontId="2" fillId="0" borderId="16" xfId="55" applyNumberFormat="1" applyFont="1" applyBorder="1" applyAlignment="1">
      <alignment horizontal="right" vertical="top" wrapText="1"/>
      <protection/>
    </xf>
    <xf numFmtId="0" fontId="14" fillId="0" borderId="11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1" fontId="2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top"/>
    </xf>
    <xf numFmtId="0" fontId="0" fillId="0" borderId="10" xfId="0" applyFont="1" applyBorder="1" applyAlignment="1">
      <alignment horizontal="left"/>
    </xf>
    <xf numFmtId="164" fontId="6" fillId="0" borderId="11" xfId="0" applyNumberFormat="1" applyFont="1" applyBorder="1" applyAlignment="1">
      <alignment horizontal="center" vertical="top"/>
    </xf>
    <xf numFmtId="0" fontId="5" fillId="0" borderId="11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left"/>
    </xf>
    <xf numFmtId="0" fontId="6" fillId="0" borderId="12" xfId="0" applyNumberFormat="1" applyFont="1" applyBorder="1" applyAlignment="1">
      <alignment horizontal="center" vertical="top"/>
    </xf>
    <xf numFmtId="0" fontId="5" fillId="0" borderId="12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left"/>
    </xf>
    <xf numFmtId="164" fontId="6" fillId="0" borderId="10" xfId="0" applyNumberFormat="1" applyFont="1" applyBorder="1" applyAlignment="1">
      <alignment horizontal="center" vertical="top"/>
    </xf>
    <xf numFmtId="0" fontId="5" fillId="0" borderId="10" xfId="0" applyNumberFormat="1" applyFont="1" applyBorder="1" applyAlignment="1">
      <alignment horizontal="right" vertical="center"/>
    </xf>
    <xf numFmtId="0" fontId="14" fillId="0" borderId="10" xfId="0" applyNumberFormat="1" applyFont="1" applyBorder="1" applyAlignment="1">
      <alignment horizontal="right" vertical="center"/>
    </xf>
    <xf numFmtId="1" fontId="6" fillId="0" borderId="10" xfId="0" applyNumberFormat="1" applyFont="1" applyBorder="1" applyAlignment="1">
      <alignment horizontal="center" vertical="top"/>
    </xf>
    <xf numFmtId="1" fontId="6" fillId="0" borderId="11" xfId="0" applyNumberFormat="1" applyFont="1" applyBorder="1" applyAlignment="1">
      <alignment horizontal="center" vertical="top"/>
    </xf>
    <xf numFmtId="0" fontId="14" fillId="0" borderId="11" xfId="0" applyNumberFormat="1" applyFont="1" applyBorder="1" applyAlignment="1">
      <alignment horizontal="right" vertical="center"/>
    </xf>
    <xf numFmtId="0" fontId="6" fillId="0" borderId="10" xfId="0" applyNumberFormat="1" applyFont="1" applyBorder="1" applyAlignment="1">
      <alignment horizontal="center" vertical="top"/>
    </xf>
    <xf numFmtId="168" fontId="5" fillId="0" borderId="10" xfId="0" applyNumberFormat="1" applyFont="1" applyBorder="1" applyAlignment="1">
      <alignment horizontal="right" vertical="center"/>
    </xf>
    <xf numFmtId="0" fontId="5" fillId="0" borderId="10" xfId="0" applyNumberFormat="1" applyFont="1" applyBorder="1" applyAlignment="1">
      <alignment horizontal="left" wrapText="1"/>
    </xf>
    <xf numFmtId="0" fontId="5" fillId="0" borderId="11" xfId="0" applyNumberFormat="1" applyFont="1" applyBorder="1" applyAlignment="1">
      <alignment horizontal="left" wrapText="1"/>
    </xf>
    <xf numFmtId="0" fontId="5" fillId="0" borderId="12" xfId="0" applyNumberFormat="1" applyFont="1" applyBorder="1" applyAlignment="1">
      <alignment horizontal="left" wrapText="1"/>
    </xf>
    <xf numFmtId="0" fontId="5" fillId="0" borderId="12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0" xfId="0" applyNumberFormat="1" applyFont="1" applyAlignment="1">
      <alignment horizontal="left" vertical="center" wrapText="1"/>
    </xf>
    <xf numFmtId="0" fontId="4" fillId="0" borderId="0" xfId="0" applyNumberFormat="1" applyFont="1" applyAlignment="1">
      <alignment horizontal="left" vertical="center" wrapText="1"/>
    </xf>
    <xf numFmtId="0" fontId="2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vertical="center" wrapText="1"/>
    </xf>
    <xf numFmtId="0" fontId="5" fillId="0" borderId="11" xfId="0" applyNumberFormat="1" applyFont="1" applyBorder="1" applyAlignment="1">
      <alignment horizontal="left" vertical="top"/>
    </xf>
    <xf numFmtId="0" fontId="19" fillId="0" borderId="0" xfId="0" applyFont="1" applyAlignment="1">
      <alignment horizontal="left"/>
    </xf>
    <xf numFmtId="0" fontId="14" fillId="0" borderId="10" xfId="0" applyNumberFormat="1" applyFont="1" applyBorder="1" applyAlignment="1">
      <alignment horizontal="center" vertical="center"/>
    </xf>
    <xf numFmtId="0" fontId="15" fillId="0" borderId="10" xfId="0" applyNumberFormat="1" applyFont="1" applyBorder="1" applyAlignment="1">
      <alignment horizontal="center" vertical="center" wrapText="1"/>
    </xf>
    <xf numFmtId="1" fontId="20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left"/>
    </xf>
    <xf numFmtId="0" fontId="14" fillId="0" borderId="10" xfId="0" applyNumberFormat="1" applyFont="1" applyBorder="1" applyAlignment="1">
      <alignment horizontal="left" wrapText="1"/>
    </xf>
    <xf numFmtId="0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/>
    </xf>
    <xf numFmtId="0" fontId="5" fillId="0" borderId="0" xfId="0" applyNumberFormat="1" applyFont="1" applyAlignment="1">
      <alignment horizontal="left" vertical="center" wrapText="1"/>
    </xf>
    <xf numFmtId="0" fontId="16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5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9" fillId="0" borderId="13" xfId="56" applyFont="1" applyBorder="1" applyAlignment="1">
      <alignment horizontal="center" wrapText="1"/>
      <protection/>
    </xf>
    <xf numFmtId="0" fontId="7" fillId="0" borderId="17" xfId="56" applyFont="1" applyBorder="1" applyAlignment="1">
      <alignment horizontal="center"/>
      <protection/>
    </xf>
    <xf numFmtId="0" fontId="9" fillId="0" borderId="18" xfId="56" applyFont="1" applyBorder="1" applyAlignment="1">
      <alignment horizontal="center"/>
      <protection/>
    </xf>
    <xf numFmtId="0" fontId="9" fillId="0" borderId="19" xfId="56" applyFont="1" applyBorder="1" applyAlignment="1">
      <alignment horizontal="center"/>
      <protection/>
    </xf>
    <xf numFmtId="0" fontId="9" fillId="0" borderId="16" xfId="56" applyFont="1" applyBorder="1" applyAlignment="1">
      <alignment horizontal="center"/>
      <protection/>
    </xf>
    <xf numFmtId="4" fontId="9" fillId="0" borderId="13" xfId="56" applyNumberFormat="1" applyFont="1" applyBorder="1" applyAlignment="1">
      <alignment horizontal="center" wrapText="1"/>
      <protection/>
    </xf>
    <xf numFmtId="0" fontId="9" fillId="0" borderId="13" xfId="56" applyFont="1" applyBorder="1" applyAlignment="1">
      <alignment horizontal="center"/>
      <protection/>
    </xf>
    <xf numFmtId="0" fontId="7" fillId="0" borderId="17" xfId="56" applyFont="1" applyBorder="1" applyAlignment="1">
      <alignment horizontal="center" wrapText="1"/>
      <protection/>
    </xf>
    <xf numFmtId="0" fontId="9" fillId="33" borderId="18" xfId="56" applyFont="1" applyFill="1" applyBorder="1" applyAlignment="1">
      <alignment horizontal="center"/>
      <protection/>
    </xf>
    <xf numFmtId="0" fontId="9" fillId="33" borderId="19" xfId="56" applyFont="1" applyFill="1" applyBorder="1" applyAlignment="1">
      <alignment horizontal="center"/>
      <protection/>
    </xf>
    <xf numFmtId="0" fontId="9" fillId="33" borderId="16" xfId="56" applyFont="1" applyFill="1" applyBorder="1" applyAlignment="1">
      <alignment horizontal="center"/>
      <protection/>
    </xf>
    <xf numFmtId="0" fontId="11" fillId="0" borderId="18" xfId="56" applyFont="1" applyBorder="1" applyAlignment="1">
      <alignment horizontal="center" vertical="top" wrapText="1"/>
      <protection/>
    </xf>
    <xf numFmtId="0" fontId="11" fillId="0" borderId="19" xfId="56" applyFont="1" applyBorder="1" applyAlignment="1">
      <alignment horizontal="center" vertical="top" wrapText="1"/>
      <protection/>
    </xf>
    <xf numFmtId="0" fontId="11" fillId="0" borderId="16" xfId="56" applyFont="1" applyBorder="1" applyAlignment="1">
      <alignment horizontal="center" vertical="top" wrapText="1"/>
      <protection/>
    </xf>
    <xf numFmtId="0" fontId="9" fillId="0" borderId="18" xfId="56" applyFont="1" applyBorder="1" applyAlignment="1">
      <alignment horizontal="center" vertical="top" wrapText="1"/>
      <protection/>
    </xf>
    <xf numFmtId="0" fontId="9" fillId="0" borderId="19" xfId="56" applyFont="1" applyBorder="1" applyAlignment="1">
      <alignment horizontal="center" vertical="top" wrapText="1"/>
      <protection/>
    </xf>
    <xf numFmtId="0" fontId="9" fillId="0" borderId="16" xfId="56" applyFont="1" applyBorder="1" applyAlignment="1">
      <alignment horizontal="center" vertical="top" wrapText="1"/>
      <protection/>
    </xf>
    <xf numFmtId="0" fontId="10" fillId="0" borderId="0" xfId="56" applyFont="1" applyAlignment="1">
      <alignment horizontal="center"/>
      <protection/>
    </xf>
    <xf numFmtId="0" fontId="7" fillId="0" borderId="13" xfId="56" applyFont="1" applyBorder="1" applyAlignment="1">
      <alignment horizontal="center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Баланс" xfId="52"/>
    <cellStyle name="Обычный_Владельцы" xfId="53"/>
    <cellStyle name="Обычный_Изменение" xfId="54"/>
    <cellStyle name="Обычный_прирост" xfId="55"/>
    <cellStyle name="Обычный_Справка о несоблюдении" xfId="56"/>
    <cellStyle name="Обычный_ССА" xfId="57"/>
    <cellStyle name="Обычный_СЧА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82"/>
  <sheetViews>
    <sheetView zoomScalePageLayoutView="0" workbookViewId="0" topLeftCell="A1">
      <selection activeCell="M12" sqref="M12"/>
    </sheetView>
  </sheetViews>
  <sheetFormatPr defaultColWidth="10.66015625" defaultRowHeight="11.25"/>
  <cols>
    <col min="1" max="1" width="2.33203125" style="0" customWidth="1"/>
    <col min="2" max="2" width="40.33203125" style="0" customWidth="1"/>
    <col min="3" max="3" width="10" style="0" customWidth="1"/>
    <col min="4" max="4" width="5" style="0" customWidth="1"/>
    <col min="5" max="5" width="5.16015625" style="0" customWidth="1"/>
    <col min="6" max="6" width="20.16015625" style="0" customWidth="1"/>
    <col min="7" max="7" width="4.5" style="1" customWidth="1"/>
    <col min="8" max="9" width="20.83203125" style="0" customWidth="1"/>
  </cols>
  <sheetData>
    <row r="1" spans="2:7" ht="18" customHeight="1">
      <c r="B1" s="158" t="s">
        <v>154</v>
      </c>
      <c r="C1" s="159"/>
      <c r="D1" s="159"/>
      <c r="E1" s="159"/>
      <c r="F1" s="159"/>
      <c r="G1"/>
    </row>
    <row r="2" spans="2:6" ht="18.75" customHeight="1">
      <c r="B2" s="158" t="s">
        <v>155</v>
      </c>
      <c r="C2" s="159"/>
      <c r="D2" s="159"/>
      <c r="E2" s="159"/>
      <c r="F2" s="159"/>
    </row>
    <row r="3" spans="2:6" ht="18" customHeight="1">
      <c r="B3" s="158" t="s">
        <v>156</v>
      </c>
      <c r="C3" s="159"/>
      <c r="D3" s="159"/>
      <c r="E3" s="159"/>
      <c r="F3" s="159"/>
    </row>
    <row r="4" spans="2:9" ht="25.5" customHeight="1">
      <c r="B4" s="160" t="s">
        <v>299</v>
      </c>
      <c r="C4" s="161"/>
      <c r="D4" s="161"/>
      <c r="E4" s="161"/>
      <c r="F4" s="161"/>
      <c r="G4" s="156"/>
      <c r="H4" s="156"/>
      <c r="I4" s="156"/>
    </row>
    <row r="5" spans="2:6" s="12" customFormat="1" ht="42.75" customHeight="1">
      <c r="B5" s="223" t="s">
        <v>275</v>
      </c>
      <c r="C5" s="223"/>
      <c r="D5" s="162"/>
      <c r="E5" s="162"/>
      <c r="F5" s="162"/>
    </row>
    <row r="6" spans="2:7" ht="30" customHeight="1">
      <c r="B6" s="224" t="s">
        <v>89</v>
      </c>
      <c r="C6" s="224"/>
      <c r="D6" s="224"/>
      <c r="E6" s="224"/>
      <c r="F6" s="224"/>
      <c r="G6"/>
    </row>
    <row r="7" spans="2:6" s="12" customFormat="1" ht="19.5" customHeight="1">
      <c r="B7" s="223" t="s">
        <v>157</v>
      </c>
      <c r="C7" s="223"/>
      <c r="D7" s="223"/>
      <c r="E7" s="223"/>
      <c r="F7" s="223"/>
    </row>
    <row r="8" spans="2:6" s="12" customFormat="1" ht="18" customHeight="1">
      <c r="B8" s="223" t="s">
        <v>235</v>
      </c>
      <c r="C8" s="223"/>
      <c r="D8" s="223"/>
      <c r="E8" s="223"/>
      <c r="F8" s="223"/>
    </row>
    <row r="9" spans="2:9" ht="14.25" customHeight="1">
      <c r="B9" s="228" t="s">
        <v>292</v>
      </c>
      <c r="C9" s="228"/>
      <c r="D9" s="228"/>
      <c r="E9" s="228"/>
      <c r="F9" s="228"/>
      <c r="H9" s="159"/>
      <c r="I9" s="14" t="s">
        <v>317</v>
      </c>
    </row>
    <row r="10" spans="2:9" ht="21.75" customHeight="1">
      <c r="B10" s="229" t="s">
        <v>293</v>
      </c>
      <c r="C10" s="229"/>
      <c r="D10" s="229"/>
      <c r="E10" s="229"/>
      <c r="F10" s="229"/>
      <c r="G10" s="230" t="s">
        <v>10</v>
      </c>
      <c r="H10" s="199" t="s">
        <v>318</v>
      </c>
      <c r="I10" s="199" t="s">
        <v>319</v>
      </c>
    </row>
    <row r="11" spans="2:9" ht="27" customHeight="1">
      <c r="B11" s="229"/>
      <c r="C11" s="229"/>
      <c r="D11" s="229"/>
      <c r="E11" s="229"/>
      <c r="F11" s="229"/>
      <c r="G11" s="230"/>
      <c r="H11" s="200" t="s">
        <v>294</v>
      </c>
      <c r="I11" s="200" t="s">
        <v>295</v>
      </c>
    </row>
    <row r="12" spans="2:9" ht="12" customHeight="1">
      <c r="B12" s="231">
        <v>1</v>
      </c>
      <c r="C12" s="231"/>
      <c r="D12" s="231"/>
      <c r="E12" s="231"/>
      <c r="F12" s="231"/>
      <c r="G12" s="201">
        <v>2</v>
      </c>
      <c r="H12" s="201">
        <v>3</v>
      </c>
      <c r="I12" s="201">
        <v>4</v>
      </c>
    </row>
    <row r="13" spans="2:9" ht="11.25">
      <c r="B13" s="232" t="s">
        <v>158</v>
      </c>
      <c r="C13" s="232"/>
      <c r="D13" s="232"/>
      <c r="E13" s="232"/>
      <c r="F13" s="232"/>
      <c r="G13" s="202"/>
      <c r="H13" s="203"/>
      <c r="I13" s="203"/>
    </row>
    <row r="14" spans="2:9" ht="12.75" customHeight="1">
      <c r="B14" s="227" t="s">
        <v>159</v>
      </c>
      <c r="C14" s="227"/>
      <c r="D14" s="227"/>
      <c r="E14" s="227"/>
      <c r="F14" s="227"/>
      <c r="G14" s="204">
        <v>10</v>
      </c>
      <c r="H14" s="205" t="s">
        <v>320</v>
      </c>
      <c r="I14" s="205" t="s">
        <v>320</v>
      </c>
    </row>
    <row r="15" spans="2:9" ht="27.75" customHeight="1">
      <c r="B15" s="221" t="s">
        <v>15</v>
      </c>
      <c r="C15" s="221"/>
      <c r="D15" s="221"/>
      <c r="E15" s="221"/>
      <c r="F15" s="221"/>
      <c r="G15" s="207"/>
      <c r="H15" s="208"/>
      <c r="I15" s="206"/>
    </row>
    <row r="16" spans="2:9" ht="14.25" customHeight="1">
      <c r="B16" s="222" t="s">
        <v>16</v>
      </c>
      <c r="C16" s="222"/>
      <c r="D16" s="222"/>
      <c r="E16" s="222"/>
      <c r="F16" s="222"/>
      <c r="G16" s="210">
        <v>11</v>
      </c>
      <c r="H16" s="211" t="s">
        <v>320</v>
      </c>
      <c r="I16" s="211" t="s">
        <v>320</v>
      </c>
    </row>
    <row r="17" spans="2:9" ht="11.25">
      <c r="B17" s="222" t="s">
        <v>17</v>
      </c>
      <c r="C17" s="222"/>
      <c r="D17" s="222"/>
      <c r="E17" s="222"/>
      <c r="F17" s="222"/>
      <c r="G17" s="210">
        <v>12</v>
      </c>
      <c r="H17" s="211" t="s">
        <v>18</v>
      </c>
      <c r="I17" s="211" t="s">
        <v>18</v>
      </c>
    </row>
    <row r="18" spans="2:9" ht="21" customHeight="1">
      <c r="B18" s="227" t="s">
        <v>160</v>
      </c>
      <c r="C18" s="227"/>
      <c r="D18" s="227"/>
      <c r="E18" s="227"/>
      <c r="F18" s="227"/>
      <c r="G18" s="204">
        <v>20</v>
      </c>
      <c r="H18" s="205" t="s">
        <v>18</v>
      </c>
      <c r="I18" s="205" t="s">
        <v>18</v>
      </c>
    </row>
    <row r="19" spans="2:9" ht="18" customHeight="1">
      <c r="B19" s="221" t="s">
        <v>15</v>
      </c>
      <c r="C19" s="221"/>
      <c r="D19" s="221"/>
      <c r="E19" s="221"/>
      <c r="F19" s="221"/>
      <c r="G19" s="207"/>
      <c r="H19" s="208"/>
      <c r="I19" s="206"/>
    </row>
    <row r="20" spans="2:9" ht="18" customHeight="1">
      <c r="B20" s="222" t="s">
        <v>16</v>
      </c>
      <c r="C20" s="222"/>
      <c r="D20" s="222"/>
      <c r="E20" s="222"/>
      <c r="F20" s="222"/>
      <c r="G20" s="210">
        <v>21</v>
      </c>
      <c r="H20" s="211" t="s">
        <v>18</v>
      </c>
      <c r="I20" s="211" t="s">
        <v>18</v>
      </c>
    </row>
    <row r="21" spans="2:9" ht="21" customHeight="1">
      <c r="B21" s="222" t="s">
        <v>17</v>
      </c>
      <c r="C21" s="222"/>
      <c r="D21" s="222"/>
      <c r="E21" s="222"/>
      <c r="F21" s="222"/>
      <c r="G21" s="210">
        <v>22</v>
      </c>
      <c r="H21" s="211" t="s">
        <v>18</v>
      </c>
      <c r="I21" s="211" t="s">
        <v>18</v>
      </c>
    </row>
    <row r="22" spans="2:9" ht="22.5" customHeight="1">
      <c r="B22" s="218" t="s">
        <v>161</v>
      </c>
      <c r="C22" s="218"/>
      <c r="D22" s="218"/>
      <c r="E22" s="218"/>
      <c r="F22" s="218"/>
      <c r="G22" s="210">
        <v>30</v>
      </c>
      <c r="H22" s="205" t="s">
        <v>321</v>
      </c>
      <c r="I22" s="205" t="s">
        <v>321</v>
      </c>
    </row>
    <row r="23" spans="2:9" ht="27" customHeight="1">
      <c r="B23" s="218" t="s">
        <v>162</v>
      </c>
      <c r="C23" s="218"/>
      <c r="D23" s="218"/>
      <c r="E23" s="218"/>
      <c r="F23" s="218"/>
      <c r="G23" s="210">
        <v>40</v>
      </c>
      <c r="H23" s="205" t="s">
        <v>18</v>
      </c>
      <c r="I23" s="205" t="s">
        <v>18</v>
      </c>
    </row>
    <row r="24" spans="2:9" ht="18" customHeight="1">
      <c r="B24" s="218" t="s">
        <v>163</v>
      </c>
      <c r="C24" s="218"/>
      <c r="D24" s="218"/>
      <c r="E24" s="218"/>
      <c r="F24" s="218"/>
      <c r="G24" s="210">
        <v>50</v>
      </c>
      <c r="H24" s="205" t="s">
        <v>18</v>
      </c>
      <c r="I24" s="205" t="s">
        <v>18</v>
      </c>
    </row>
    <row r="25" spans="2:9" ht="23.25" customHeight="1">
      <c r="B25" s="218" t="s">
        <v>164</v>
      </c>
      <c r="C25" s="218"/>
      <c r="D25" s="218"/>
      <c r="E25" s="218"/>
      <c r="F25" s="218"/>
      <c r="G25" s="210">
        <v>60</v>
      </c>
      <c r="H25" s="205" t="s">
        <v>322</v>
      </c>
      <c r="I25" s="205" t="s">
        <v>322</v>
      </c>
    </row>
    <row r="26" spans="2:9" ht="40.5" customHeight="1">
      <c r="B26" s="218" t="s">
        <v>165</v>
      </c>
      <c r="C26" s="218"/>
      <c r="D26" s="218"/>
      <c r="E26" s="218"/>
      <c r="F26" s="218"/>
      <c r="G26" s="210">
        <v>70</v>
      </c>
      <c r="H26" s="205" t="s">
        <v>18</v>
      </c>
      <c r="I26" s="205" t="s">
        <v>18</v>
      </c>
    </row>
    <row r="27" spans="2:9" ht="26.25" customHeight="1">
      <c r="B27" s="218" t="s">
        <v>33</v>
      </c>
      <c r="C27" s="218"/>
      <c r="D27" s="218"/>
      <c r="E27" s="218"/>
      <c r="F27" s="218"/>
      <c r="G27" s="210">
        <v>80</v>
      </c>
      <c r="H27" s="205" t="s">
        <v>18</v>
      </c>
      <c r="I27" s="205" t="s">
        <v>18</v>
      </c>
    </row>
    <row r="28" spans="2:9" ht="27.75" customHeight="1">
      <c r="B28" s="218" t="s">
        <v>166</v>
      </c>
      <c r="C28" s="218"/>
      <c r="D28" s="218"/>
      <c r="E28" s="218"/>
      <c r="F28" s="218"/>
      <c r="G28" s="210">
        <v>90</v>
      </c>
      <c r="H28" s="212" t="s">
        <v>18</v>
      </c>
      <c r="I28" s="212" t="s">
        <v>18</v>
      </c>
    </row>
    <row r="29" spans="2:9" ht="28.5" customHeight="1">
      <c r="B29" s="218" t="s">
        <v>167</v>
      </c>
      <c r="C29" s="218"/>
      <c r="D29" s="218"/>
      <c r="E29" s="218"/>
      <c r="F29" s="218"/>
      <c r="G29" s="210">
        <v>91</v>
      </c>
      <c r="H29" s="211" t="s">
        <v>18</v>
      </c>
      <c r="I29" s="211" t="s">
        <v>18</v>
      </c>
    </row>
    <row r="30" spans="2:9" ht="36.75" customHeight="1">
      <c r="B30" s="218" t="s">
        <v>168</v>
      </c>
      <c r="C30" s="218"/>
      <c r="D30" s="218"/>
      <c r="E30" s="218"/>
      <c r="F30" s="218"/>
      <c r="G30" s="210">
        <v>92</v>
      </c>
      <c r="H30" s="211" t="s">
        <v>18</v>
      </c>
      <c r="I30" s="211" t="s">
        <v>18</v>
      </c>
    </row>
    <row r="31" spans="2:9" ht="25.5" customHeight="1">
      <c r="B31" s="218" t="s">
        <v>169</v>
      </c>
      <c r="C31" s="218"/>
      <c r="D31" s="218"/>
      <c r="E31" s="218"/>
      <c r="F31" s="218"/>
      <c r="G31" s="213">
        <v>100</v>
      </c>
      <c r="H31" s="212" t="s">
        <v>18</v>
      </c>
      <c r="I31" s="212" t="s">
        <v>18</v>
      </c>
    </row>
    <row r="32" spans="2:9" ht="27.75" customHeight="1">
      <c r="B32" s="219" t="s">
        <v>34</v>
      </c>
      <c r="C32" s="219"/>
      <c r="D32" s="219"/>
      <c r="E32" s="219"/>
      <c r="F32" s="219"/>
      <c r="G32" s="214">
        <v>110</v>
      </c>
      <c r="H32" s="205" t="s">
        <v>323</v>
      </c>
      <c r="I32" s="205" t="s">
        <v>324</v>
      </c>
    </row>
    <row r="33" spans="2:9" ht="31.5" customHeight="1">
      <c r="B33" s="220" t="s">
        <v>15</v>
      </c>
      <c r="C33" s="220"/>
      <c r="D33" s="220"/>
      <c r="E33" s="220"/>
      <c r="F33" s="220"/>
      <c r="G33" s="207"/>
      <c r="H33" s="206"/>
      <c r="I33" s="206"/>
    </row>
    <row r="34" spans="2:9" ht="28.5" customHeight="1">
      <c r="B34" s="218" t="s">
        <v>35</v>
      </c>
      <c r="C34" s="218"/>
      <c r="D34" s="218"/>
      <c r="E34" s="218"/>
      <c r="F34" s="218"/>
      <c r="G34" s="213">
        <v>111</v>
      </c>
      <c r="H34" s="205" t="s">
        <v>18</v>
      </c>
      <c r="I34" s="205" t="s">
        <v>18</v>
      </c>
    </row>
    <row r="35" spans="2:9" ht="19.5" customHeight="1">
      <c r="B35" s="218" t="s">
        <v>38</v>
      </c>
      <c r="C35" s="218"/>
      <c r="D35" s="218"/>
      <c r="E35" s="218"/>
      <c r="F35" s="218"/>
      <c r="G35" s="213">
        <v>112</v>
      </c>
      <c r="H35" s="205" t="s">
        <v>18</v>
      </c>
      <c r="I35" s="205" t="s">
        <v>18</v>
      </c>
    </row>
    <row r="36" spans="2:9" ht="23.25" customHeight="1">
      <c r="B36" s="218" t="s">
        <v>39</v>
      </c>
      <c r="C36" s="218"/>
      <c r="D36" s="218"/>
      <c r="E36" s="218"/>
      <c r="F36" s="218"/>
      <c r="G36" s="213">
        <v>113</v>
      </c>
      <c r="H36" s="205" t="s">
        <v>18</v>
      </c>
      <c r="I36" s="205" t="s">
        <v>18</v>
      </c>
    </row>
    <row r="37" spans="2:9" ht="26.25" customHeight="1">
      <c r="B37" s="218" t="s">
        <v>40</v>
      </c>
      <c r="C37" s="218"/>
      <c r="D37" s="218"/>
      <c r="E37" s="218"/>
      <c r="F37" s="218"/>
      <c r="G37" s="213">
        <v>114</v>
      </c>
      <c r="H37" s="205" t="s">
        <v>18</v>
      </c>
      <c r="I37" s="205" t="s">
        <v>18</v>
      </c>
    </row>
    <row r="38" spans="2:9" ht="25.5" customHeight="1">
      <c r="B38" s="218" t="s">
        <v>170</v>
      </c>
      <c r="C38" s="218"/>
      <c r="D38" s="218"/>
      <c r="E38" s="218"/>
      <c r="F38" s="218"/>
      <c r="G38" s="213">
        <v>120</v>
      </c>
      <c r="H38" s="212" t="s">
        <v>18</v>
      </c>
      <c r="I38" s="212" t="s">
        <v>18</v>
      </c>
    </row>
    <row r="39" spans="2:9" ht="52.5" customHeight="1">
      <c r="B39" s="219" t="s">
        <v>171</v>
      </c>
      <c r="C39" s="219"/>
      <c r="D39" s="219"/>
      <c r="E39" s="219"/>
      <c r="F39" s="219"/>
      <c r="G39" s="214">
        <v>130</v>
      </c>
      <c r="H39" s="215" t="s">
        <v>18</v>
      </c>
      <c r="I39" s="215" t="s">
        <v>18</v>
      </c>
    </row>
    <row r="40" spans="2:9" ht="72" customHeight="1">
      <c r="B40" s="218" t="s">
        <v>279</v>
      </c>
      <c r="C40" s="218"/>
      <c r="D40" s="218"/>
      <c r="E40" s="218"/>
      <c r="F40" s="218"/>
      <c r="G40" s="213">
        <v>140</v>
      </c>
      <c r="H40" s="212" t="s">
        <v>18</v>
      </c>
      <c r="I40" s="212" t="s">
        <v>18</v>
      </c>
    </row>
    <row r="41" spans="2:9" ht="30.75" customHeight="1">
      <c r="B41" s="218" t="s">
        <v>41</v>
      </c>
      <c r="C41" s="218"/>
      <c r="D41" s="218"/>
      <c r="E41" s="218"/>
      <c r="F41" s="218"/>
      <c r="G41" s="213">
        <v>150</v>
      </c>
      <c r="H41" s="205" t="s">
        <v>18</v>
      </c>
      <c r="I41" s="205" t="s">
        <v>18</v>
      </c>
    </row>
    <row r="42" spans="2:9" ht="27" customHeight="1">
      <c r="B42" s="219" t="s">
        <v>172</v>
      </c>
      <c r="C42" s="219"/>
      <c r="D42" s="219"/>
      <c r="E42" s="219"/>
      <c r="F42" s="219"/>
      <c r="G42" s="214">
        <v>160</v>
      </c>
      <c r="H42" s="205" t="s">
        <v>18</v>
      </c>
      <c r="I42" s="205" t="s">
        <v>18</v>
      </c>
    </row>
    <row r="43" spans="2:9" ht="32.25" customHeight="1">
      <c r="B43" s="220" t="s">
        <v>15</v>
      </c>
      <c r="C43" s="220"/>
      <c r="D43" s="220"/>
      <c r="E43" s="220"/>
      <c r="F43" s="220"/>
      <c r="G43" s="207"/>
      <c r="H43" s="206"/>
      <c r="I43" s="206"/>
    </row>
    <row r="44" spans="2:9" ht="27.75" customHeight="1">
      <c r="B44" s="218" t="s">
        <v>173</v>
      </c>
      <c r="C44" s="218"/>
      <c r="D44" s="218"/>
      <c r="E44" s="218"/>
      <c r="F44" s="218"/>
      <c r="G44" s="213">
        <v>161</v>
      </c>
      <c r="H44" s="205" t="s">
        <v>18</v>
      </c>
      <c r="I44" s="205" t="s">
        <v>18</v>
      </c>
    </row>
    <row r="45" spans="2:9" ht="36" customHeight="1">
      <c r="B45" s="219" t="s">
        <v>174</v>
      </c>
      <c r="C45" s="219"/>
      <c r="D45" s="219"/>
      <c r="E45" s="219"/>
      <c r="F45" s="219"/>
      <c r="G45" s="214">
        <v>170</v>
      </c>
      <c r="H45" s="205" t="s">
        <v>18</v>
      </c>
      <c r="I45" s="205" t="s">
        <v>18</v>
      </c>
    </row>
    <row r="46" spans="2:9" ht="31.5" customHeight="1">
      <c r="B46" s="220" t="s">
        <v>15</v>
      </c>
      <c r="C46" s="220"/>
      <c r="D46" s="220"/>
      <c r="E46" s="220"/>
      <c r="F46" s="220"/>
      <c r="G46" s="207"/>
      <c r="H46" s="206"/>
      <c r="I46" s="206"/>
    </row>
    <row r="47" spans="2:9" ht="34.5" customHeight="1">
      <c r="B47" s="218" t="s">
        <v>173</v>
      </c>
      <c r="C47" s="218"/>
      <c r="D47" s="218"/>
      <c r="E47" s="218"/>
      <c r="F47" s="218"/>
      <c r="G47" s="213">
        <v>171</v>
      </c>
      <c r="H47" s="205" t="s">
        <v>18</v>
      </c>
      <c r="I47" s="205" t="s">
        <v>18</v>
      </c>
    </row>
    <row r="48" spans="2:9" ht="30" customHeight="1">
      <c r="B48" s="219" t="s">
        <v>175</v>
      </c>
      <c r="C48" s="219"/>
      <c r="D48" s="219"/>
      <c r="E48" s="219"/>
      <c r="F48" s="219"/>
      <c r="G48" s="214">
        <v>180</v>
      </c>
      <c r="H48" s="205" t="s">
        <v>18</v>
      </c>
      <c r="I48" s="205" t="s">
        <v>18</v>
      </c>
    </row>
    <row r="49" spans="2:9" ht="27.75" customHeight="1">
      <c r="B49" s="220" t="s">
        <v>15</v>
      </c>
      <c r="C49" s="220"/>
      <c r="D49" s="220"/>
      <c r="E49" s="220"/>
      <c r="F49" s="220"/>
      <c r="G49" s="207"/>
      <c r="H49" s="206"/>
      <c r="I49" s="206"/>
    </row>
    <row r="50" spans="2:9" ht="30.75" customHeight="1">
      <c r="B50" s="218" t="s">
        <v>176</v>
      </c>
      <c r="C50" s="218"/>
      <c r="D50" s="218"/>
      <c r="E50" s="218"/>
      <c r="F50" s="218"/>
      <c r="G50" s="213">
        <v>181</v>
      </c>
      <c r="H50" s="205" t="s">
        <v>18</v>
      </c>
      <c r="I50" s="205" t="s">
        <v>18</v>
      </c>
    </row>
    <row r="51" spans="2:9" ht="30.75" customHeight="1">
      <c r="B51" s="219" t="s">
        <v>177</v>
      </c>
      <c r="C51" s="219"/>
      <c r="D51" s="219"/>
      <c r="E51" s="219"/>
      <c r="F51" s="219"/>
      <c r="G51" s="214">
        <v>190</v>
      </c>
      <c r="H51" s="205" t="s">
        <v>18</v>
      </c>
      <c r="I51" s="205" t="s">
        <v>18</v>
      </c>
    </row>
    <row r="52" spans="2:9" ht="22.5" customHeight="1">
      <c r="B52" s="220" t="s">
        <v>15</v>
      </c>
      <c r="C52" s="220"/>
      <c r="D52" s="220"/>
      <c r="E52" s="220"/>
      <c r="F52" s="220"/>
      <c r="G52" s="207"/>
      <c r="H52" s="206"/>
      <c r="I52" s="206"/>
    </row>
    <row r="53" spans="2:9" ht="22.5" customHeight="1">
      <c r="B53" s="218" t="s">
        <v>176</v>
      </c>
      <c r="C53" s="218"/>
      <c r="D53" s="218"/>
      <c r="E53" s="218"/>
      <c r="F53" s="218"/>
      <c r="G53" s="213">
        <v>191</v>
      </c>
      <c r="H53" s="205" t="s">
        <v>18</v>
      </c>
      <c r="I53" s="205" t="s">
        <v>18</v>
      </c>
    </row>
    <row r="54" spans="2:9" ht="56.25" customHeight="1">
      <c r="B54" s="218" t="s">
        <v>178</v>
      </c>
      <c r="C54" s="218"/>
      <c r="D54" s="218"/>
      <c r="E54" s="218"/>
      <c r="F54" s="218"/>
      <c r="G54" s="213">
        <v>200</v>
      </c>
      <c r="H54" s="205" t="s">
        <v>18</v>
      </c>
      <c r="I54" s="205" t="s">
        <v>18</v>
      </c>
    </row>
    <row r="55" spans="2:9" ht="23.25" customHeight="1">
      <c r="B55" s="218" t="s">
        <v>179</v>
      </c>
      <c r="C55" s="218"/>
      <c r="D55" s="218"/>
      <c r="E55" s="218"/>
      <c r="F55" s="218"/>
      <c r="G55" s="213">
        <v>210</v>
      </c>
      <c r="H55" s="205" t="s">
        <v>18</v>
      </c>
      <c r="I55" s="205" t="s">
        <v>18</v>
      </c>
    </row>
    <row r="56" spans="2:9" ht="78" customHeight="1">
      <c r="B56" s="218" t="s">
        <v>280</v>
      </c>
      <c r="C56" s="218"/>
      <c r="D56" s="218"/>
      <c r="E56" s="218"/>
      <c r="F56" s="218"/>
      <c r="G56" s="213">
        <v>220</v>
      </c>
      <c r="H56" s="212" t="s">
        <v>18</v>
      </c>
      <c r="I56" s="212" t="s">
        <v>18</v>
      </c>
    </row>
    <row r="57" spans="2:9" ht="36" customHeight="1">
      <c r="B57" s="218" t="s">
        <v>180</v>
      </c>
      <c r="C57" s="218"/>
      <c r="D57" s="218"/>
      <c r="E57" s="218"/>
      <c r="F57" s="218"/>
      <c r="G57" s="213">
        <v>230</v>
      </c>
      <c r="H57" s="212" t="s">
        <v>18</v>
      </c>
      <c r="I57" s="212" t="s">
        <v>18</v>
      </c>
    </row>
    <row r="58" spans="2:9" ht="30" customHeight="1">
      <c r="B58" s="218" t="s">
        <v>181</v>
      </c>
      <c r="C58" s="218"/>
      <c r="D58" s="218"/>
      <c r="E58" s="218"/>
      <c r="F58" s="218"/>
      <c r="G58" s="213">
        <v>240</v>
      </c>
      <c r="H58" s="205" t="s">
        <v>18</v>
      </c>
      <c r="I58" s="205" t="s">
        <v>18</v>
      </c>
    </row>
    <row r="59" spans="2:9" ht="22.5" customHeight="1">
      <c r="B59" s="218" t="s">
        <v>182</v>
      </c>
      <c r="C59" s="218"/>
      <c r="D59" s="218"/>
      <c r="E59" s="218"/>
      <c r="F59" s="218"/>
      <c r="G59" s="213">
        <v>250</v>
      </c>
      <c r="H59" s="211" t="s">
        <v>18</v>
      </c>
      <c r="I59" s="211" t="s">
        <v>18</v>
      </c>
    </row>
    <row r="60" spans="2:9" ht="20.25" customHeight="1">
      <c r="B60" s="219" t="s">
        <v>183</v>
      </c>
      <c r="C60" s="219"/>
      <c r="D60" s="219"/>
      <c r="E60" s="219"/>
      <c r="F60" s="219"/>
      <c r="G60" s="214">
        <v>260</v>
      </c>
      <c r="H60" s="205" t="s">
        <v>325</v>
      </c>
      <c r="I60" s="205" t="s">
        <v>326</v>
      </c>
    </row>
    <row r="61" spans="2:9" ht="19.5" customHeight="1">
      <c r="B61" s="220" t="s">
        <v>15</v>
      </c>
      <c r="C61" s="220"/>
      <c r="D61" s="220"/>
      <c r="E61" s="220"/>
      <c r="F61" s="220"/>
      <c r="G61" s="207"/>
      <c r="H61" s="206"/>
      <c r="I61" s="206"/>
    </row>
    <row r="62" spans="2:9" ht="24" customHeight="1">
      <c r="B62" s="218" t="s">
        <v>184</v>
      </c>
      <c r="C62" s="218"/>
      <c r="D62" s="218"/>
      <c r="E62" s="218"/>
      <c r="F62" s="218"/>
      <c r="G62" s="213">
        <v>261</v>
      </c>
      <c r="H62" s="211" t="s">
        <v>327</v>
      </c>
      <c r="I62" s="211" t="s">
        <v>328</v>
      </c>
    </row>
    <row r="63" spans="2:9" ht="23.25" customHeight="1">
      <c r="B63" s="218" t="s">
        <v>185</v>
      </c>
      <c r="C63" s="218"/>
      <c r="D63" s="218"/>
      <c r="E63" s="218"/>
      <c r="F63" s="218"/>
      <c r="G63" s="213">
        <v>262</v>
      </c>
      <c r="H63" s="211" t="s">
        <v>18</v>
      </c>
      <c r="I63" s="211" t="s">
        <v>18</v>
      </c>
    </row>
    <row r="64" spans="2:9" ht="35.25" customHeight="1">
      <c r="B64" s="218" t="s">
        <v>186</v>
      </c>
      <c r="C64" s="218"/>
      <c r="D64" s="218"/>
      <c r="E64" s="218"/>
      <c r="F64" s="218"/>
      <c r="G64" s="213">
        <v>263</v>
      </c>
      <c r="H64" s="205" t="s">
        <v>329</v>
      </c>
      <c r="I64" s="205" t="s">
        <v>330</v>
      </c>
    </row>
    <row r="65" spans="2:9" ht="18.75" customHeight="1">
      <c r="B65" s="218" t="s">
        <v>187</v>
      </c>
      <c r="C65" s="218"/>
      <c r="D65" s="218"/>
      <c r="E65" s="218"/>
      <c r="F65" s="218"/>
      <c r="G65" s="213">
        <v>264</v>
      </c>
      <c r="H65" s="211" t="s">
        <v>18</v>
      </c>
      <c r="I65" s="211" t="s">
        <v>18</v>
      </c>
    </row>
    <row r="66" spans="2:9" ht="42" customHeight="1">
      <c r="B66" s="233" t="s">
        <v>188</v>
      </c>
      <c r="C66" s="233"/>
      <c r="D66" s="233"/>
      <c r="E66" s="233"/>
      <c r="F66" s="233"/>
      <c r="G66" s="213">
        <v>270</v>
      </c>
      <c r="H66" s="205" t="s">
        <v>331</v>
      </c>
      <c r="I66" s="205" t="s">
        <v>332</v>
      </c>
    </row>
    <row r="67" spans="2:9" ht="11.25" customHeight="1">
      <c r="B67" s="232" t="s">
        <v>189</v>
      </c>
      <c r="C67" s="232"/>
      <c r="D67" s="232"/>
      <c r="E67" s="232"/>
      <c r="F67" s="232"/>
      <c r="G67" s="216"/>
      <c r="H67" s="209"/>
      <c r="I67" s="209"/>
    </row>
    <row r="68" spans="2:9" ht="18" customHeight="1">
      <c r="B68" s="218" t="s">
        <v>50</v>
      </c>
      <c r="C68" s="218"/>
      <c r="D68" s="218"/>
      <c r="E68" s="218"/>
      <c r="F68" s="218"/>
      <c r="G68" s="213">
        <v>300</v>
      </c>
      <c r="H68" s="211" t="s">
        <v>333</v>
      </c>
      <c r="I68" s="211" t="s">
        <v>334</v>
      </c>
    </row>
    <row r="69" spans="2:9" ht="24" customHeight="1">
      <c r="B69" s="218" t="s">
        <v>190</v>
      </c>
      <c r="C69" s="218"/>
      <c r="D69" s="218"/>
      <c r="E69" s="218"/>
      <c r="F69" s="218"/>
      <c r="G69" s="213">
        <v>310</v>
      </c>
      <c r="H69" s="211" t="s">
        <v>335</v>
      </c>
      <c r="I69" s="211" t="s">
        <v>336</v>
      </c>
    </row>
    <row r="70" spans="2:9" ht="47.25" customHeight="1">
      <c r="B70" s="218" t="s">
        <v>191</v>
      </c>
      <c r="C70" s="218"/>
      <c r="D70" s="218"/>
      <c r="E70" s="218"/>
      <c r="F70" s="218"/>
      <c r="G70" s="213">
        <v>320</v>
      </c>
      <c r="H70" s="211" t="s">
        <v>18</v>
      </c>
      <c r="I70" s="211" t="s">
        <v>18</v>
      </c>
    </row>
    <row r="71" spans="2:9" ht="17.25" customHeight="1">
      <c r="B71" s="233" t="s">
        <v>192</v>
      </c>
      <c r="C71" s="233"/>
      <c r="D71" s="233"/>
      <c r="E71" s="233"/>
      <c r="F71" s="233"/>
      <c r="G71" s="213">
        <v>330</v>
      </c>
      <c r="H71" s="205" t="s">
        <v>337</v>
      </c>
      <c r="I71" s="205" t="s">
        <v>338</v>
      </c>
    </row>
    <row r="72" spans="2:9" ht="24" customHeight="1">
      <c r="B72" s="233" t="s">
        <v>193</v>
      </c>
      <c r="C72" s="233"/>
      <c r="D72" s="233"/>
      <c r="E72" s="233"/>
      <c r="F72" s="233"/>
      <c r="G72" s="213">
        <v>400</v>
      </c>
      <c r="H72" s="205" t="s">
        <v>339</v>
      </c>
      <c r="I72" s="205" t="s">
        <v>340</v>
      </c>
    </row>
    <row r="73" spans="2:9" ht="46.5" customHeight="1">
      <c r="B73" s="218" t="s">
        <v>194</v>
      </c>
      <c r="C73" s="218"/>
      <c r="D73" s="218"/>
      <c r="E73" s="218"/>
      <c r="F73" s="218"/>
      <c r="G73" s="213">
        <v>500</v>
      </c>
      <c r="H73" s="217">
        <v>50815.51934</v>
      </c>
      <c r="I73" s="217">
        <v>50815.51934</v>
      </c>
    </row>
    <row r="74" spans="2:9" ht="47.25" customHeight="1">
      <c r="B74" s="218" t="s">
        <v>195</v>
      </c>
      <c r="C74" s="218"/>
      <c r="D74" s="218"/>
      <c r="E74" s="218"/>
      <c r="F74" s="218"/>
      <c r="G74" s="213">
        <v>600</v>
      </c>
      <c r="H74" s="211" t="s">
        <v>341</v>
      </c>
      <c r="I74" s="211" t="s">
        <v>342</v>
      </c>
    </row>
    <row r="75" spans="2:9" s="12" customFormat="1" ht="30" customHeight="1">
      <c r="B75" s="4"/>
      <c r="C75" s="4"/>
      <c r="D75" s="4"/>
      <c r="E75" s="4"/>
      <c r="F75" s="4"/>
      <c r="G75" s="4"/>
      <c r="H75" s="4"/>
      <c r="I75" s="4"/>
    </row>
    <row r="76" spans="2:9" s="12" customFormat="1" ht="26.25" customHeight="1">
      <c r="B76" s="225" t="s">
        <v>53</v>
      </c>
      <c r="C76" s="225"/>
      <c r="D76" s="225"/>
      <c r="E76" s="4"/>
      <c r="F76" s="94"/>
      <c r="G76" s="226" t="s">
        <v>270</v>
      </c>
      <c r="H76" s="226"/>
      <c r="I76" s="226"/>
    </row>
    <row r="77" spans="2:9" s="12" customFormat="1" ht="10.5" customHeight="1">
      <c r="B77" s="4"/>
      <c r="C77" s="4"/>
      <c r="D77" s="4"/>
      <c r="E77" s="4"/>
      <c r="F77" s="4"/>
      <c r="G77" s="4"/>
      <c r="H77" s="4"/>
      <c r="I77" s="4"/>
    </row>
    <row r="78" spans="2:9" s="12" customFormat="1" ht="18.75" customHeight="1">
      <c r="B78" s="225" t="s">
        <v>271</v>
      </c>
      <c r="C78" s="225"/>
      <c r="D78" s="225"/>
      <c r="E78" s="4"/>
      <c r="F78" s="95"/>
      <c r="G78" s="226" t="s">
        <v>272</v>
      </c>
      <c r="H78" s="226"/>
      <c r="I78" s="226"/>
    </row>
    <row r="79" spans="2:9" s="12" customFormat="1" ht="11.25" customHeight="1">
      <c r="B79" s="4"/>
      <c r="C79" s="4"/>
      <c r="D79" s="4"/>
      <c r="E79" s="4"/>
      <c r="F79" s="4"/>
      <c r="G79" s="4"/>
      <c r="H79" s="4"/>
      <c r="I79" s="4"/>
    </row>
    <row r="80" spans="2:9" s="12" customFormat="1" ht="20.25" customHeight="1">
      <c r="B80" s="225" t="s">
        <v>247</v>
      </c>
      <c r="C80" s="225"/>
      <c r="D80" s="225"/>
      <c r="E80" s="4"/>
      <c r="F80" s="94"/>
      <c r="G80" s="226" t="s">
        <v>273</v>
      </c>
      <c r="H80" s="226"/>
      <c r="I80" s="226"/>
    </row>
    <row r="81" spans="2:9" ht="6" customHeight="1">
      <c r="B81" s="4"/>
      <c r="C81" s="4"/>
      <c r="D81" s="4"/>
      <c r="E81" s="4"/>
      <c r="F81" s="4"/>
      <c r="G81" s="4"/>
      <c r="H81" s="4"/>
      <c r="I81" s="4"/>
    </row>
    <row r="82" spans="2:9" ht="12">
      <c r="B82" s="4"/>
      <c r="C82" s="4"/>
      <c r="D82" s="4"/>
      <c r="E82" s="4"/>
      <c r="F82" s="4"/>
      <c r="G82" s="82"/>
      <c r="H82" s="4"/>
      <c r="I82" s="4"/>
    </row>
  </sheetData>
  <sheetProtection/>
  <mergeCells count="76">
    <mergeCell ref="B73:F73"/>
    <mergeCell ref="B74:F74"/>
    <mergeCell ref="B67:F67"/>
    <mergeCell ref="B68:F68"/>
    <mergeCell ref="B69:F69"/>
    <mergeCell ref="B70:F70"/>
    <mergeCell ref="B71:F71"/>
    <mergeCell ref="B72:F72"/>
    <mergeCell ref="B53:F53"/>
    <mergeCell ref="B54:F54"/>
    <mergeCell ref="B63:F63"/>
    <mergeCell ref="B64:F64"/>
    <mergeCell ref="B65:F65"/>
    <mergeCell ref="B66:F66"/>
    <mergeCell ref="B61:F61"/>
    <mergeCell ref="B62:F62"/>
    <mergeCell ref="B55:F55"/>
    <mergeCell ref="B56:F56"/>
    <mergeCell ref="B41:F41"/>
    <mergeCell ref="B42:F42"/>
    <mergeCell ref="B49:F49"/>
    <mergeCell ref="B50:F50"/>
    <mergeCell ref="B51:F51"/>
    <mergeCell ref="B52:F52"/>
    <mergeCell ref="B25:F25"/>
    <mergeCell ref="B26:F26"/>
    <mergeCell ref="B27:F27"/>
    <mergeCell ref="B28:F28"/>
    <mergeCell ref="B29:F29"/>
    <mergeCell ref="B30:F30"/>
    <mergeCell ref="B9:F9"/>
    <mergeCell ref="B10:F11"/>
    <mergeCell ref="G10:G11"/>
    <mergeCell ref="B12:F12"/>
    <mergeCell ref="B13:F13"/>
    <mergeCell ref="B14:F14"/>
    <mergeCell ref="B15:F15"/>
    <mergeCell ref="B16:F16"/>
    <mergeCell ref="B43:F43"/>
    <mergeCell ref="B44:F44"/>
    <mergeCell ref="B31:F31"/>
    <mergeCell ref="B32:F32"/>
    <mergeCell ref="B33:F33"/>
    <mergeCell ref="B34:F34"/>
    <mergeCell ref="B17:F17"/>
    <mergeCell ref="B18:F18"/>
    <mergeCell ref="B5:C5"/>
    <mergeCell ref="B8:F8"/>
    <mergeCell ref="B6:F6"/>
    <mergeCell ref="B7:F7"/>
    <mergeCell ref="B80:D80"/>
    <mergeCell ref="G80:I80"/>
    <mergeCell ref="G76:I76"/>
    <mergeCell ref="B78:D78"/>
    <mergeCell ref="G78:I78"/>
    <mergeCell ref="B76:D76"/>
    <mergeCell ref="B37:F37"/>
    <mergeCell ref="B38:F38"/>
    <mergeCell ref="B39:F39"/>
    <mergeCell ref="B40:F40"/>
    <mergeCell ref="B19:F19"/>
    <mergeCell ref="B20:F20"/>
    <mergeCell ref="B21:F21"/>
    <mergeCell ref="B22:F22"/>
    <mergeCell ref="B23:F23"/>
    <mergeCell ref="B24:F24"/>
    <mergeCell ref="B57:F57"/>
    <mergeCell ref="B58:F58"/>
    <mergeCell ref="B59:F59"/>
    <mergeCell ref="B60:F60"/>
    <mergeCell ref="B35:F35"/>
    <mergeCell ref="B36:F36"/>
    <mergeCell ref="B45:F45"/>
    <mergeCell ref="B46:F46"/>
    <mergeCell ref="B47:F47"/>
    <mergeCell ref="B48:F48"/>
  </mergeCells>
  <printOptions/>
  <pageMargins left="0.75" right="0.4" top="0.31" bottom="0.35" header="0.33" footer="0.33"/>
  <pageSetup fitToHeight="1" fitToWidth="1" horizontalDpi="600" verticalDpi="600" orientation="portrait" paperSize="9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44"/>
  <sheetViews>
    <sheetView zoomScalePageLayoutView="0" workbookViewId="0" topLeftCell="A1">
      <selection activeCell="B46" sqref="B46"/>
    </sheetView>
  </sheetViews>
  <sheetFormatPr defaultColWidth="10.66015625" defaultRowHeight="11.25"/>
  <cols>
    <col min="1" max="1" width="2.33203125" style="0" customWidth="1"/>
    <col min="2" max="2" width="79.66015625" style="0" customWidth="1"/>
    <col min="3" max="3" width="9.83203125" style="1" customWidth="1"/>
    <col min="4" max="5" width="16.5" style="0" customWidth="1"/>
  </cols>
  <sheetData>
    <row r="1" spans="2:3" ht="10.5" customHeight="1">
      <c r="B1" s="2"/>
      <c r="C1" s="2"/>
    </row>
    <row r="2" spans="2:5" s="4" customFormat="1" ht="12" customHeight="1">
      <c r="B2" s="170"/>
      <c r="C2" s="171"/>
      <c r="D2" s="171"/>
      <c r="E2" s="7" t="s">
        <v>196</v>
      </c>
    </row>
    <row r="3" spans="2:5" s="4" customFormat="1" ht="12" customHeight="1">
      <c r="B3" s="170"/>
      <c r="C3" s="171"/>
      <c r="D3" s="171"/>
      <c r="E3" s="7" t="s">
        <v>1</v>
      </c>
    </row>
    <row r="4" spans="2:5" s="4" customFormat="1" ht="12" customHeight="1">
      <c r="B4" s="170"/>
      <c r="C4" s="171"/>
      <c r="D4" s="171"/>
      <c r="E4" s="7" t="s">
        <v>2</v>
      </c>
    </row>
    <row r="5" spans="2:5" s="4" customFormat="1" ht="12" customHeight="1">
      <c r="B5" s="170"/>
      <c r="C5" s="171"/>
      <c r="D5" s="171"/>
      <c r="E5" s="7" t="s">
        <v>3</v>
      </c>
    </row>
    <row r="6" spans="2:5" s="4" customFormat="1" ht="12" customHeight="1">
      <c r="B6" s="170"/>
      <c r="C6" s="171"/>
      <c r="D6" s="171"/>
      <c r="E6" s="7" t="s">
        <v>4</v>
      </c>
    </row>
    <row r="7" spans="2:5" s="4" customFormat="1" ht="12" customHeight="1">
      <c r="B7" s="170"/>
      <c r="C7" s="171"/>
      <c r="D7" s="171"/>
      <c r="E7" s="7" t="s">
        <v>5</v>
      </c>
    </row>
    <row r="8" spans="2:5" s="4" customFormat="1" ht="16.5" customHeight="1">
      <c r="B8" s="234" t="s">
        <v>140</v>
      </c>
      <c r="C8" s="234"/>
      <c r="D8" s="234"/>
      <c r="E8" s="234"/>
    </row>
    <row r="9" spans="2:5" s="4" customFormat="1" ht="15.75" customHeight="1">
      <c r="B9" s="235" t="s">
        <v>343</v>
      </c>
      <c r="C9" s="235"/>
      <c r="D9" s="235"/>
      <c r="E9" s="235"/>
    </row>
    <row r="10" spans="2:9" ht="20.25" customHeight="1">
      <c r="B10" s="164" t="s">
        <v>299</v>
      </c>
      <c r="C10" s="165"/>
      <c r="D10" s="165"/>
      <c r="E10" s="165"/>
      <c r="F10" s="163"/>
      <c r="G10" s="163"/>
      <c r="H10" s="163"/>
      <c r="I10" s="163"/>
    </row>
    <row r="11" spans="2:5" ht="39" customHeight="1">
      <c r="B11" s="157" t="s">
        <v>7</v>
      </c>
      <c r="C11" s="166"/>
      <c r="D11" s="166"/>
      <c r="E11" s="166"/>
    </row>
    <row r="12" spans="2:5" s="12" customFormat="1" ht="12.75" customHeight="1">
      <c r="B12" s="236" t="s">
        <v>236</v>
      </c>
      <c r="C12" s="223"/>
      <c r="D12" s="223"/>
      <c r="E12" s="223"/>
    </row>
    <row r="13" spans="2:5" ht="13.5" customHeight="1">
      <c r="B13" s="223" t="s">
        <v>275</v>
      </c>
      <c r="C13" s="223"/>
      <c r="D13" s="223"/>
      <c r="E13" s="223"/>
    </row>
    <row r="14" spans="2:5" ht="36.75" customHeight="1">
      <c r="B14" s="27" t="s">
        <v>56</v>
      </c>
      <c r="C14" s="15" t="s">
        <v>144</v>
      </c>
      <c r="D14" s="15" t="s">
        <v>197</v>
      </c>
      <c r="E14" s="15" t="s">
        <v>198</v>
      </c>
    </row>
    <row r="15" spans="2:5" ht="11.25">
      <c r="B15" s="16">
        <v>1</v>
      </c>
      <c r="C15" s="16">
        <v>2</v>
      </c>
      <c r="D15" s="16">
        <v>3</v>
      </c>
      <c r="E15" s="16">
        <v>4</v>
      </c>
    </row>
    <row r="16" spans="2:5" ht="48" customHeight="1">
      <c r="B16" s="58" t="s">
        <v>199</v>
      </c>
      <c r="C16" s="66">
        <v>100</v>
      </c>
      <c r="D16" s="68">
        <f>D18+D21+D20</f>
        <v>40285.04231</v>
      </c>
      <c r="E16" s="68">
        <f>E18+E19+E20+E21</f>
        <v>50815.51934</v>
      </c>
    </row>
    <row r="17" spans="2:5" ht="14.25" customHeight="1">
      <c r="B17" s="59" t="s">
        <v>200</v>
      </c>
      <c r="C17" s="69"/>
      <c r="D17" s="70"/>
      <c r="E17" s="70"/>
    </row>
    <row r="18" spans="2:5" ht="32.25" customHeight="1">
      <c r="B18" s="59" t="s">
        <v>201</v>
      </c>
      <c r="C18" s="65">
        <v>110</v>
      </c>
      <c r="D18" s="155">
        <v>10249.3841</v>
      </c>
      <c r="E18" s="68">
        <v>16672.39968</v>
      </c>
    </row>
    <row r="19" spans="2:5" ht="54.75" customHeight="1">
      <c r="B19" s="59" t="s">
        <v>202</v>
      </c>
      <c r="C19" s="65">
        <v>120</v>
      </c>
      <c r="D19" s="68">
        <v>0</v>
      </c>
      <c r="E19" s="68">
        <v>0</v>
      </c>
    </row>
    <row r="20" spans="2:5" ht="26.25" customHeight="1">
      <c r="B20" s="59" t="s">
        <v>203</v>
      </c>
      <c r="C20" s="65">
        <v>130</v>
      </c>
      <c r="D20" s="68">
        <v>35.65821</v>
      </c>
      <c r="E20" s="68">
        <v>4143.11966</v>
      </c>
    </row>
    <row r="21" spans="2:5" ht="57" customHeight="1">
      <c r="B21" s="59" t="s">
        <v>204</v>
      </c>
      <c r="C21" s="65">
        <v>140</v>
      </c>
      <c r="D21" s="68">
        <v>30000</v>
      </c>
      <c r="E21" s="68">
        <v>30000</v>
      </c>
    </row>
    <row r="22" spans="2:5" ht="21.75" customHeight="1">
      <c r="B22" s="59" t="s">
        <v>205</v>
      </c>
      <c r="C22" s="65">
        <v>150</v>
      </c>
      <c r="D22" s="68">
        <v>0</v>
      </c>
      <c r="E22" s="68">
        <v>0</v>
      </c>
    </row>
    <row r="23" spans="2:5" ht="41.25" customHeight="1">
      <c r="B23" s="59" t="s">
        <v>206</v>
      </c>
      <c r="C23" s="65">
        <v>200</v>
      </c>
      <c r="D23" s="93">
        <f>D25+D26+D27+D28+D29</f>
        <v>105</v>
      </c>
      <c r="E23" s="93">
        <f>E25+E26+E27+E28+E29</f>
        <v>139</v>
      </c>
    </row>
    <row r="24" spans="2:5" ht="11.25" customHeight="1">
      <c r="B24" s="59" t="s">
        <v>200</v>
      </c>
      <c r="C24" s="69"/>
      <c r="D24" s="93"/>
      <c r="E24" s="93"/>
    </row>
    <row r="25" spans="2:5" ht="24" customHeight="1">
      <c r="B25" s="59" t="s">
        <v>207</v>
      </c>
      <c r="C25" s="65">
        <v>210</v>
      </c>
      <c r="D25" s="93">
        <v>103</v>
      </c>
      <c r="E25" s="93">
        <v>136</v>
      </c>
    </row>
    <row r="26" spans="2:5" ht="52.5" customHeight="1">
      <c r="B26" s="59" t="s">
        <v>208</v>
      </c>
      <c r="C26" s="65">
        <v>220</v>
      </c>
      <c r="D26" s="93">
        <v>0</v>
      </c>
      <c r="E26" s="93"/>
    </row>
    <row r="27" spans="2:5" ht="28.5" customHeight="1">
      <c r="B27" s="59" t="s">
        <v>209</v>
      </c>
      <c r="C27" s="65">
        <v>230</v>
      </c>
      <c r="D27" s="93">
        <v>1</v>
      </c>
      <c r="E27" s="93">
        <v>2</v>
      </c>
    </row>
    <row r="28" spans="2:5" ht="48" customHeight="1">
      <c r="B28" s="59" t="s">
        <v>210</v>
      </c>
      <c r="C28" s="65">
        <v>240</v>
      </c>
      <c r="D28" s="93">
        <v>1</v>
      </c>
      <c r="E28" s="93">
        <v>1</v>
      </c>
    </row>
    <row r="29" spans="2:5" ht="19.5" customHeight="1">
      <c r="B29" s="59" t="s">
        <v>211</v>
      </c>
      <c r="C29" s="65">
        <v>250</v>
      </c>
      <c r="D29" s="93">
        <v>0</v>
      </c>
      <c r="E29" s="93">
        <v>0</v>
      </c>
    </row>
    <row r="32" ht="11.25">
      <c r="B32" s="17"/>
    </row>
    <row r="33" spans="2:5" ht="11.25" customHeight="1">
      <c r="B33" s="83" t="s">
        <v>53</v>
      </c>
      <c r="C33" s="84" t="s">
        <v>268</v>
      </c>
      <c r="D33" s="85"/>
      <c r="E33" s="85"/>
    </row>
    <row r="34" spans="2:5" ht="12">
      <c r="B34" s="85"/>
      <c r="C34" s="86"/>
      <c r="D34" s="85"/>
      <c r="E34" s="85"/>
    </row>
    <row r="35" spans="2:5" ht="12">
      <c r="B35" s="85"/>
      <c r="C35" s="86"/>
      <c r="D35" s="85"/>
      <c r="E35" s="85"/>
    </row>
    <row r="36" spans="2:5" ht="12">
      <c r="B36" s="85"/>
      <c r="C36" s="86"/>
      <c r="D36" s="85"/>
      <c r="E36" s="85"/>
    </row>
    <row r="37" spans="2:5" ht="12">
      <c r="B37" s="83" t="s">
        <v>212</v>
      </c>
      <c r="C37" s="84" t="s">
        <v>265</v>
      </c>
      <c r="D37" s="85"/>
      <c r="E37" s="85"/>
    </row>
    <row r="38" spans="2:5" ht="12">
      <c r="B38" s="85"/>
      <c r="C38" s="86"/>
      <c r="D38" s="85"/>
      <c r="E38" s="85"/>
    </row>
    <row r="39" spans="2:5" ht="12">
      <c r="B39" s="85"/>
      <c r="C39" s="86"/>
      <c r="D39" s="85"/>
      <c r="E39" s="85"/>
    </row>
    <row r="40" spans="2:5" ht="12">
      <c r="B40" s="85"/>
      <c r="C40" s="86"/>
      <c r="D40" s="85"/>
      <c r="E40" s="85"/>
    </row>
    <row r="41" spans="2:5" ht="12">
      <c r="B41" s="83" t="s">
        <v>247</v>
      </c>
      <c r="C41" s="84" t="s">
        <v>248</v>
      </c>
      <c r="D41" s="85"/>
      <c r="E41" s="85"/>
    </row>
    <row r="42" spans="2:5" ht="12">
      <c r="B42" s="85"/>
      <c r="C42" s="86"/>
      <c r="D42" s="85"/>
      <c r="E42" s="85"/>
    </row>
    <row r="43" spans="2:5" ht="12">
      <c r="B43" s="85"/>
      <c r="C43" s="86"/>
      <c r="D43" s="85"/>
      <c r="E43" s="85"/>
    </row>
    <row r="44" spans="2:5" ht="12">
      <c r="B44" s="85"/>
      <c r="C44" s="86"/>
      <c r="D44" s="85"/>
      <c r="E44" s="85"/>
    </row>
  </sheetData>
  <sheetProtection/>
  <mergeCells count="4">
    <mergeCell ref="B8:E8"/>
    <mergeCell ref="B9:E9"/>
    <mergeCell ref="B12:E12"/>
    <mergeCell ref="B13:E13"/>
  </mergeCells>
  <printOptions/>
  <pageMargins left="0.75" right="0.75" top="1" bottom="1" header="0.5" footer="0.5"/>
  <pageSetup fitToHeight="1" fitToWidth="1"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zoomScalePageLayoutView="0" workbookViewId="0" topLeftCell="A22">
      <selection activeCell="B24" sqref="B24:D34"/>
    </sheetView>
  </sheetViews>
  <sheetFormatPr defaultColWidth="10.66015625" defaultRowHeight="11.25"/>
  <cols>
    <col min="1" max="1" width="2.33203125" style="0" customWidth="1"/>
    <col min="2" max="2" width="82.16015625" style="0" customWidth="1"/>
    <col min="3" max="3" width="9.83203125" style="1" customWidth="1"/>
    <col min="4" max="4" width="31" style="0" customWidth="1"/>
    <col min="5" max="5" width="23.83203125" style="73" customWidth="1"/>
    <col min="6" max="6" width="17.16015625" style="0" customWidth="1"/>
  </cols>
  <sheetData>
    <row r="1" spans="1:4" ht="18" customHeight="1">
      <c r="A1" s="30"/>
      <c r="B1" s="96" t="s">
        <v>277</v>
      </c>
      <c r="C1" s="97"/>
      <c r="D1" s="98"/>
    </row>
    <row r="2" spans="1:4" ht="12.75">
      <c r="A2" s="30"/>
      <c r="B2" s="100" t="s">
        <v>141</v>
      </c>
      <c r="C2" s="101"/>
      <c r="D2" s="99"/>
    </row>
    <row r="3" spans="1:4" ht="16.5" customHeight="1">
      <c r="A3" s="30"/>
      <c r="B3" s="237" t="s">
        <v>314</v>
      </c>
      <c r="C3" s="237"/>
      <c r="D3" s="237"/>
    </row>
    <row r="4" spans="1:4" ht="15.75" customHeight="1">
      <c r="A4" s="30"/>
      <c r="B4" s="102" t="s">
        <v>296</v>
      </c>
      <c r="C4" s="103"/>
      <c r="D4" s="102"/>
    </row>
    <row r="5" spans="1:4" ht="31.5" customHeight="1">
      <c r="A5" s="30"/>
      <c r="B5" s="104" t="s">
        <v>7</v>
      </c>
      <c r="C5" s="105"/>
      <c r="D5" s="105"/>
    </row>
    <row r="6" spans="1:5" ht="14.25" customHeight="1">
      <c r="A6" s="30"/>
      <c r="B6" s="238" t="s">
        <v>236</v>
      </c>
      <c r="C6" s="239"/>
      <c r="D6" s="239"/>
      <c r="E6" s="91"/>
    </row>
    <row r="7" spans="1:5" s="12" customFormat="1" ht="12.75" customHeight="1">
      <c r="A7" s="47"/>
      <c r="B7" s="238" t="s">
        <v>275</v>
      </c>
      <c r="C7" s="239"/>
      <c r="D7" s="239"/>
      <c r="E7" s="92"/>
    </row>
    <row r="8" spans="1:4" ht="11.25">
      <c r="A8" s="30"/>
      <c r="B8" s="30"/>
      <c r="C8" s="40"/>
      <c r="D8" s="41" t="s">
        <v>142</v>
      </c>
    </row>
    <row r="9" spans="1:4" ht="30.75" customHeight="1">
      <c r="A9" s="240"/>
      <c r="B9" s="48" t="s">
        <v>143</v>
      </c>
      <c r="C9" s="49" t="s">
        <v>144</v>
      </c>
      <c r="D9" s="49" t="s">
        <v>145</v>
      </c>
    </row>
    <row r="10" spans="1:4" ht="15" customHeight="1">
      <c r="A10" s="240"/>
      <c r="B10" s="50" t="s">
        <v>214</v>
      </c>
      <c r="C10" s="42" t="s">
        <v>215</v>
      </c>
      <c r="D10" s="42" t="s">
        <v>216</v>
      </c>
    </row>
    <row r="11" spans="1:4" ht="18" customHeight="1">
      <c r="A11" s="30"/>
      <c r="B11" s="78" t="s">
        <v>146</v>
      </c>
      <c r="C11" s="79" t="s">
        <v>224</v>
      </c>
      <c r="D11" s="106" t="s">
        <v>281</v>
      </c>
    </row>
    <row r="12" spans="1:6" ht="24.75" customHeight="1">
      <c r="A12" s="30"/>
      <c r="B12" s="80" t="s">
        <v>147</v>
      </c>
      <c r="C12" s="77" t="s">
        <v>225</v>
      </c>
      <c r="D12" s="106" t="s">
        <v>310</v>
      </c>
      <c r="F12" s="73"/>
    </row>
    <row r="13" spans="1:6" ht="28.5" customHeight="1">
      <c r="A13" s="30"/>
      <c r="B13" s="80" t="s">
        <v>148</v>
      </c>
      <c r="C13" s="77" t="s">
        <v>226</v>
      </c>
      <c r="D13" s="106" t="s">
        <v>311</v>
      </c>
      <c r="F13" s="73"/>
    </row>
    <row r="14" spans="1:6" ht="27" customHeight="1">
      <c r="A14" s="30"/>
      <c r="B14" s="80" t="s">
        <v>149</v>
      </c>
      <c r="C14" s="77" t="s">
        <v>227</v>
      </c>
      <c r="D14" s="106" t="s">
        <v>18</v>
      </c>
      <c r="F14" s="73"/>
    </row>
    <row r="15" spans="1:4" ht="27" customHeight="1">
      <c r="A15" s="30"/>
      <c r="B15" s="80" t="s">
        <v>150</v>
      </c>
      <c r="C15" s="77" t="s">
        <v>228</v>
      </c>
      <c r="D15" s="106" t="s">
        <v>18</v>
      </c>
    </row>
    <row r="16" spans="1:4" ht="24.75" customHeight="1">
      <c r="A16" s="30"/>
      <c r="B16" s="80" t="s">
        <v>151</v>
      </c>
      <c r="C16" s="77" t="s">
        <v>229</v>
      </c>
      <c r="D16" s="106" t="s">
        <v>18</v>
      </c>
    </row>
    <row r="17" spans="1:4" ht="42.75" customHeight="1">
      <c r="A17" s="30"/>
      <c r="B17" s="80" t="s">
        <v>152</v>
      </c>
      <c r="C17" s="77" t="s">
        <v>230</v>
      </c>
      <c r="D17" s="106" t="s">
        <v>312</v>
      </c>
    </row>
    <row r="18" spans="1:4" ht="28.5" customHeight="1">
      <c r="A18" s="30"/>
      <c r="B18" s="81" t="s">
        <v>153</v>
      </c>
      <c r="C18" s="77" t="s">
        <v>231</v>
      </c>
      <c r="D18" s="107" t="s">
        <v>313</v>
      </c>
    </row>
    <row r="19" spans="2:4" ht="11.25">
      <c r="B19" s="30"/>
      <c r="C19" s="40"/>
      <c r="D19" s="189"/>
    </row>
    <row r="20" ht="11.25">
      <c r="D20" s="30"/>
    </row>
    <row r="21" ht="11.25">
      <c r="D21" s="73"/>
    </row>
    <row r="23" ht="11.25">
      <c r="B23" s="17"/>
    </row>
    <row r="24" spans="2:3" ht="12">
      <c r="B24" s="83" t="s">
        <v>53</v>
      </c>
      <c r="C24" s="84" t="s">
        <v>267</v>
      </c>
    </row>
    <row r="25" spans="2:4" ht="12">
      <c r="B25" s="85"/>
      <c r="C25" s="86"/>
      <c r="D25" s="85"/>
    </row>
    <row r="26" spans="2:4" ht="12">
      <c r="B26" s="85"/>
      <c r="C26" s="86"/>
      <c r="D26" s="85"/>
    </row>
    <row r="27" spans="2:4" ht="12">
      <c r="B27" s="85"/>
      <c r="C27" s="86"/>
      <c r="D27" s="85"/>
    </row>
    <row r="28" spans="2:4" ht="12">
      <c r="B28" s="83" t="s">
        <v>212</v>
      </c>
      <c r="C28" s="84" t="s">
        <v>264</v>
      </c>
      <c r="D28" s="85"/>
    </row>
    <row r="29" spans="2:4" ht="12">
      <c r="B29" s="85"/>
      <c r="C29" s="86"/>
      <c r="D29" s="85"/>
    </row>
    <row r="30" spans="2:4" ht="12">
      <c r="B30" s="85"/>
      <c r="C30" s="86"/>
      <c r="D30" s="85"/>
    </row>
    <row r="31" spans="2:4" ht="12">
      <c r="B31" s="85"/>
      <c r="C31" s="86"/>
      <c r="D31" s="85"/>
    </row>
    <row r="32" spans="2:4" ht="12">
      <c r="B32" s="83" t="s">
        <v>247</v>
      </c>
      <c r="C32" s="84" t="s">
        <v>248</v>
      </c>
      <c r="D32" s="85"/>
    </row>
    <row r="33" spans="2:4" ht="12">
      <c r="B33" s="85"/>
      <c r="C33" s="86"/>
      <c r="D33" s="85"/>
    </row>
    <row r="34" spans="2:4" ht="12">
      <c r="B34" s="85"/>
      <c r="C34" s="86"/>
      <c r="D34" s="85"/>
    </row>
    <row r="35" spans="2:4" ht="12">
      <c r="B35" s="85"/>
      <c r="C35" s="86"/>
      <c r="D35" s="85"/>
    </row>
    <row r="36" spans="2:4" ht="12">
      <c r="B36" s="85"/>
      <c r="C36" s="86"/>
      <c r="D36" s="85"/>
    </row>
    <row r="37" ht="12">
      <c r="D37" s="85"/>
    </row>
  </sheetData>
  <sheetProtection/>
  <mergeCells count="4">
    <mergeCell ref="B3:D3"/>
    <mergeCell ref="B6:D6"/>
    <mergeCell ref="A9:A10"/>
    <mergeCell ref="B7:D7"/>
  </mergeCells>
  <printOptions/>
  <pageMargins left="0.75" right="0.75" top="1" bottom="1" header="0.5" footer="0.5"/>
  <pageSetup fitToHeight="1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1"/>
  <sheetViews>
    <sheetView zoomScalePageLayoutView="0" workbookViewId="0" topLeftCell="A86">
      <selection activeCell="H77" sqref="H77"/>
    </sheetView>
  </sheetViews>
  <sheetFormatPr defaultColWidth="10.66015625" defaultRowHeight="11.25"/>
  <cols>
    <col min="1" max="1" width="2.33203125" style="0" customWidth="1"/>
    <col min="2" max="2" width="87.16015625" style="0" customWidth="1"/>
    <col min="3" max="3" width="9.66015625" style="1" customWidth="1"/>
    <col min="4" max="4" width="23.16015625" style="73" customWidth="1"/>
    <col min="5" max="5" width="19.5" style="73" customWidth="1"/>
    <col min="6" max="6" width="21.33203125" style="0" customWidth="1"/>
  </cols>
  <sheetData>
    <row r="1" spans="1:6" ht="9" customHeight="1">
      <c r="A1" s="30"/>
      <c r="B1" s="28"/>
      <c r="C1" s="28"/>
      <c r="D1" s="175"/>
      <c r="E1" s="175"/>
      <c r="F1" s="30"/>
    </row>
    <row r="2" spans="1:6" ht="12">
      <c r="A2" s="30"/>
      <c r="B2" s="31"/>
      <c r="C2" s="32"/>
      <c r="D2" s="176"/>
      <c r="E2" s="176"/>
      <c r="F2" s="33" t="s">
        <v>113</v>
      </c>
    </row>
    <row r="3" spans="1:6" ht="12">
      <c r="A3" s="30"/>
      <c r="B3" s="31"/>
      <c r="C3" s="32"/>
      <c r="D3" s="176"/>
      <c r="E3" s="176"/>
      <c r="F3" s="33" t="s">
        <v>1</v>
      </c>
    </row>
    <row r="4" spans="1:6" ht="12">
      <c r="A4" s="30"/>
      <c r="B4" s="31"/>
      <c r="C4" s="32"/>
      <c r="D4" s="176"/>
      <c r="E4" s="176"/>
      <c r="F4" s="33" t="s">
        <v>2</v>
      </c>
    </row>
    <row r="5" spans="1:6" ht="12">
      <c r="A5" s="30"/>
      <c r="B5" s="31"/>
      <c r="C5" s="32"/>
      <c r="D5" s="176"/>
      <c r="E5" s="176"/>
      <c r="F5" s="33" t="s">
        <v>3</v>
      </c>
    </row>
    <row r="6" spans="1:6" ht="12">
      <c r="A6" s="30"/>
      <c r="B6" s="31"/>
      <c r="C6" s="32"/>
      <c r="D6" s="176"/>
      <c r="E6" s="176"/>
      <c r="F6" s="33" t="s">
        <v>4</v>
      </c>
    </row>
    <row r="7" spans="1:6" ht="12">
      <c r="A7" s="30"/>
      <c r="B7" s="31"/>
      <c r="C7" s="32"/>
      <c r="D7" s="176"/>
      <c r="E7" s="176"/>
      <c r="F7" s="33" t="s">
        <v>5</v>
      </c>
    </row>
    <row r="8" spans="1:6" ht="18.75" customHeight="1">
      <c r="A8" s="30"/>
      <c r="B8" s="34" t="s">
        <v>114</v>
      </c>
      <c r="C8" s="35"/>
      <c r="D8" s="177"/>
      <c r="E8" s="177"/>
      <c r="F8" s="35"/>
    </row>
    <row r="9" spans="1:6" ht="18.75" customHeight="1">
      <c r="A9" s="30"/>
      <c r="B9" s="241" t="s">
        <v>354</v>
      </c>
      <c r="C9" s="241"/>
      <c r="D9" s="241"/>
      <c r="E9" s="241"/>
      <c r="F9" s="241"/>
    </row>
    <row r="10" spans="1:6" s="4" customFormat="1" ht="14.25" customHeight="1">
      <c r="A10" s="51"/>
      <c r="B10" s="36" t="s">
        <v>296</v>
      </c>
      <c r="C10" s="37"/>
      <c r="D10" s="178"/>
      <c r="E10" s="178"/>
      <c r="F10" s="36"/>
    </row>
    <row r="11" spans="1:6" ht="19.5" customHeight="1">
      <c r="A11" s="30"/>
      <c r="B11" s="38" t="s">
        <v>7</v>
      </c>
      <c r="C11" s="39"/>
      <c r="D11" s="179"/>
      <c r="E11" s="179"/>
      <c r="F11" s="35"/>
    </row>
    <row r="12" spans="1:6" s="12" customFormat="1" ht="16.5" customHeight="1">
      <c r="A12" s="47"/>
      <c r="B12" s="242" t="s">
        <v>236</v>
      </c>
      <c r="C12" s="243"/>
      <c r="D12" s="243"/>
      <c r="E12" s="243"/>
      <c r="F12" s="244"/>
    </row>
    <row r="13" spans="1:6" s="12" customFormat="1" ht="17.25" customHeight="1">
      <c r="A13" s="47"/>
      <c r="B13" s="242" t="s">
        <v>275</v>
      </c>
      <c r="C13" s="243"/>
      <c r="D13" s="243"/>
      <c r="E13" s="243"/>
      <c r="F13" s="244"/>
    </row>
    <row r="14" spans="1:6" ht="11.25">
      <c r="A14" s="30"/>
      <c r="B14" s="30"/>
      <c r="C14" s="40"/>
      <c r="D14" s="190"/>
      <c r="E14" s="180"/>
      <c r="F14" s="41" t="s">
        <v>8</v>
      </c>
    </row>
    <row r="15" spans="1:6" ht="78.75" customHeight="1">
      <c r="A15" s="30"/>
      <c r="B15" s="75" t="s">
        <v>115</v>
      </c>
      <c r="C15" s="75" t="s">
        <v>10</v>
      </c>
      <c r="D15" s="181" t="s">
        <v>116</v>
      </c>
      <c r="E15" s="181" t="s">
        <v>117</v>
      </c>
      <c r="F15" s="75" t="s">
        <v>118</v>
      </c>
    </row>
    <row r="16" spans="1:6" ht="12.75">
      <c r="A16" s="30"/>
      <c r="B16" s="74" t="s">
        <v>214</v>
      </c>
      <c r="C16" s="74" t="s">
        <v>215</v>
      </c>
      <c r="D16" s="191" t="s">
        <v>216</v>
      </c>
      <c r="E16" s="182" t="s">
        <v>217</v>
      </c>
      <c r="F16" s="74" t="s">
        <v>246</v>
      </c>
    </row>
    <row r="17" spans="1:6" ht="16.5" customHeight="1">
      <c r="A17" s="30"/>
      <c r="B17" s="132" t="s">
        <v>119</v>
      </c>
      <c r="C17" s="133">
        <v>100</v>
      </c>
      <c r="D17" s="134">
        <v>244.47</v>
      </c>
      <c r="E17" s="134">
        <v>0.56</v>
      </c>
      <c r="F17" s="135" t="s">
        <v>120</v>
      </c>
    </row>
    <row r="18" spans="1:6" ht="15.75" customHeight="1">
      <c r="A18" s="30"/>
      <c r="B18" s="136" t="s">
        <v>15</v>
      </c>
      <c r="C18" s="137"/>
      <c r="D18" s="136"/>
      <c r="E18" s="136"/>
      <c r="F18" s="136"/>
    </row>
    <row r="19" spans="1:6" ht="20.25" customHeight="1">
      <c r="A19" s="30"/>
      <c r="B19" s="138" t="s">
        <v>16</v>
      </c>
      <c r="C19" s="139">
        <v>110</v>
      </c>
      <c r="D19" s="194">
        <v>244.47</v>
      </c>
      <c r="E19" s="134">
        <v>0.56</v>
      </c>
      <c r="F19" s="135" t="s">
        <v>120</v>
      </c>
    </row>
    <row r="20" spans="1:6" ht="21" customHeight="1">
      <c r="A20" s="30"/>
      <c r="B20" s="140" t="s">
        <v>237</v>
      </c>
      <c r="C20" s="141"/>
      <c r="D20" s="194">
        <v>244.47</v>
      </c>
      <c r="E20" s="134">
        <v>0.56</v>
      </c>
      <c r="F20" s="135" t="s">
        <v>120</v>
      </c>
    </row>
    <row r="21" spans="1:6" ht="16.5" customHeight="1">
      <c r="A21" s="30"/>
      <c r="B21" s="138" t="s">
        <v>17</v>
      </c>
      <c r="C21" s="139">
        <v>120</v>
      </c>
      <c r="D21" s="142" t="s">
        <v>18</v>
      </c>
      <c r="E21" s="143" t="s">
        <v>18</v>
      </c>
      <c r="F21" s="135" t="s">
        <v>120</v>
      </c>
    </row>
    <row r="22" spans="1:6" ht="16.5" customHeight="1">
      <c r="A22" s="30"/>
      <c r="B22" s="132" t="s">
        <v>19</v>
      </c>
      <c r="C22" s="133">
        <v>200</v>
      </c>
      <c r="D22" s="143" t="s">
        <v>18</v>
      </c>
      <c r="E22" s="143" t="s">
        <v>18</v>
      </c>
      <c r="F22" s="135" t="s">
        <v>120</v>
      </c>
    </row>
    <row r="23" spans="1:6" ht="17.25" customHeight="1">
      <c r="A23" s="30"/>
      <c r="B23" s="136" t="s">
        <v>15</v>
      </c>
      <c r="C23" s="137"/>
      <c r="D23" s="136"/>
      <c r="E23" s="136"/>
      <c r="F23" s="136"/>
    </row>
    <row r="24" spans="1:6" ht="16.5" customHeight="1">
      <c r="A24" s="30"/>
      <c r="B24" s="138" t="s">
        <v>16</v>
      </c>
      <c r="C24" s="139">
        <v>210</v>
      </c>
      <c r="D24" s="142" t="s">
        <v>18</v>
      </c>
      <c r="E24" s="143" t="s">
        <v>18</v>
      </c>
      <c r="F24" s="135" t="s">
        <v>120</v>
      </c>
    </row>
    <row r="25" spans="1:6" ht="16.5" customHeight="1">
      <c r="A25" s="30"/>
      <c r="B25" s="138" t="s">
        <v>17</v>
      </c>
      <c r="C25" s="139">
        <v>220</v>
      </c>
      <c r="D25" s="142" t="s">
        <v>18</v>
      </c>
      <c r="E25" s="143" t="s">
        <v>18</v>
      </c>
      <c r="F25" s="135" t="s">
        <v>120</v>
      </c>
    </row>
    <row r="26" spans="1:7" ht="20.25" customHeight="1">
      <c r="A26" s="30"/>
      <c r="B26" s="144" t="s">
        <v>121</v>
      </c>
      <c r="C26" s="133">
        <v>300</v>
      </c>
      <c r="D26" s="143" t="s">
        <v>18</v>
      </c>
      <c r="E26" s="143" t="s">
        <v>18</v>
      </c>
      <c r="F26" s="135" t="s">
        <v>120</v>
      </c>
      <c r="G26" s="73"/>
    </row>
    <row r="27" spans="1:6" ht="42" customHeight="1">
      <c r="A27" s="30"/>
      <c r="B27" s="145" t="s">
        <v>15</v>
      </c>
      <c r="C27" s="137"/>
      <c r="D27" s="136"/>
      <c r="E27" s="136"/>
      <c r="F27" s="136"/>
    </row>
    <row r="28" spans="1:6" ht="42.75" customHeight="1">
      <c r="A28" s="30"/>
      <c r="B28" s="146" t="s">
        <v>122</v>
      </c>
      <c r="C28" s="133">
        <v>310</v>
      </c>
      <c r="D28" s="143" t="s">
        <v>18</v>
      </c>
      <c r="E28" s="143" t="s">
        <v>18</v>
      </c>
      <c r="F28" s="135" t="s">
        <v>120</v>
      </c>
    </row>
    <row r="29" spans="1:6" ht="18.75" customHeight="1">
      <c r="A29" s="30"/>
      <c r="B29" s="147" t="s">
        <v>123</v>
      </c>
      <c r="C29" s="137"/>
      <c r="D29" s="148"/>
      <c r="E29" s="148"/>
      <c r="F29" s="148"/>
    </row>
    <row r="30" spans="1:6" ht="18" customHeight="1">
      <c r="A30" s="30"/>
      <c r="B30" s="149" t="s">
        <v>124</v>
      </c>
      <c r="C30" s="139">
        <v>311</v>
      </c>
      <c r="D30" s="143" t="s">
        <v>18</v>
      </c>
      <c r="E30" s="143" t="s">
        <v>18</v>
      </c>
      <c r="F30" s="135" t="s">
        <v>120</v>
      </c>
    </row>
    <row r="31" spans="1:6" ht="20.25" customHeight="1">
      <c r="A31" s="30"/>
      <c r="B31" s="149" t="s">
        <v>125</v>
      </c>
      <c r="C31" s="139">
        <v>312</v>
      </c>
      <c r="D31" s="143" t="s">
        <v>18</v>
      </c>
      <c r="E31" s="143" t="s">
        <v>18</v>
      </c>
      <c r="F31" s="135" t="s">
        <v>120</v>
      </c>
    </row>
    <row r="32" spans="1:6" ht="24" customHeight="1">
      <c r="A32" s="30"/>
      <c r="B32" s="149" t="s">
        <v>126</v>
      </c>
      <c r="C32" s="139">
        <v>313</v>
      </c>
      <c r="D32" s="143" t="s">
        <v>18</v>
      </c>
      <c r="E32" s="143" t="s">
        <v>18</v>
      </c>
      <c r="F32" s="135" t="s">
        <v>120</v>
      </c>
    </row>
    <row r="33" spans="1:6" ht="39.75" customHeight="1">
      <c r="A33" s="30"/>
      <c r="B33" s="149" t="s">
        <v>127</v>
      </c>
      <c r="C33" s="139">
        <v>314</v>
      </c>
      <c r="D33" s="143" t="s">
        <v>18</v>
      </c>
      <c r="E33" s="143" t="s">
        <v>18</v>
      </c>
      <c r="F33" s="135" t="s">
        <v>120</v>
      </c>
    </row>
    <row r="34" spans="1:6" ht="44.25" customHeight="1">
      <c r="A34" s="30"/>
      <c r="B34" s="149" t="s">
        <v>128</v>
      </c>
      <c r="C34" s="139">
        <v>315</v>
      </c>
      <c r="D34" s="143" t="s">
        <v>18</v>
      </c>
      <c r="E34" s="143" t="s">
        <v>18</v>
      </c>
      <c r="F34" s="135" t="s">
        <v>120</v>
      </c>
    </row>
    <row r="35" spans="1:6" ht="29.25" customHeight="1">
      <c r="A35" s="30"/>
      <c r="B35" s="149" t="s">
        <v>129</v>
      </c>
      <c r="C35" s="139">
        <v>316</v>
      </c>
      <c r="D35" s="143" t="s">
        <v>18</v>
      </c>
      <c r="E35" s="143" t="s">
        <v>18</v>
      </c>
      <c r="F35" s="135" t="s">
        <v>120</v>
      </c>
    </row>
    <row r="36" spans="1:6" ht="26.25" customHeight="1">
      <c r="A36" s="30"/>
      <c r="B36" s="149" t="s">
        <v>130</v>
      </c>
      <c r="C36" s="139">
        <v>317</v>
      </c>
      <c r="D36" s="143" t="s">
        <v>18</v>
      </c>
      <c r="E36" s="143" t="s">
        <v>18</v>
      </c>
      <c r="F36" s="135" t="s">
        <v>120</v>
      </c>
    </row>
    <row r="37" spans="1:6" ht="32.25" customHeight="1">
      <c r="A37" s="30"/>
      <c r="B37" s="149" t="s">
        <v>131</v>
      </c>
      <c r="C37" s="139">
        <v>318</v>
      </c>
      <c r="D37" s="143" t="s">
        <v>18</v>
      </c>
      <c r="E37" s="143" t="s">
        <v>18</v>
      </c>
      <c r="F37" s="135" t="s">
        <v>120</v>
      </c>
    </row>
    <row r="38" spans="1:6" ht="27" customHeight="1">
      <c r="A38" s="30"/>
      <c r="B38" s="146" t="s">
        <v>132</v>
      </c>
      <c r="C38" s="133">
        <v>320</v>
      </c>
      <c r="D38" s="143" t="s">
        <v>18</v>
      </c>
      <c r="E38" s="143" t="s">
        <v>18</v>
      </c>
      <c r="F38" s="135" t="s">
        <v>120</v>
      </c>
    </row>
    <row r="39" spans="1:6" ht="43.5" customHeight="1">
      <c r="A39" s="30"/>
      <c r="B39" s="147" t="s">
        <v>123</v>
      </c>
      <c r="C39" s="137"/>
      <c r="D39" s="148"/>
      <c r="E39" s="148"/>
      <c r="F39" s="148"/>
    </row>
    <row r="40" spans="1:6" ht="19.5" customHeight="1">
      <c r="A40" s="30"/>
      <c r="B40" s="149" t="s">
        <v>124</v>
      </c>
      <c r="C40" s="139">
        <v>321</v>
      </c>
      <c r="D40" s="143" t="s">
        <v>18</v>
      </c>
      <c r="E40" s="143" t="s">
        <v>18</v>
      </c>
      <c r="F40" s="135" t="s">
        <v>120</v>
      </c>
    </row>
    <row r="41" spans="1:6" ht="22.5" customHeight="1">
      <c r="A41" s="30"/>
      <c r="B41" s="149" t="s">
        <v>125</v>
      </c>
      <c r="C41" s="139">
        <v>322</v>
      </c>
      <c r="D41" s="143" t="s">
        <v>18</v>
      </c>
      <c r="E41" s="143" t="s">
        <v>18</v>
      </c>
      <c r="F41" s="135" t="s">
        <v>120</v>
      </c>
    </row>
    <row r="42" spans="1:6" ht="30.75" customHeight="1">
      <c r="A42" s="30"/>
      <c r="B42" s="149" t="s">
        <v>126</v>
      </c>
      <c r="C42" s="139">
        <v>323</v>
      </c>
      <c r="D42" s="143" t="s">
        <v>18</v>
      </c>
      <c r="E42" s="143" t="s">
        <v>18</v>
      </c>
      <c r="F42" s="135" t="s">
        <v>120</v>
      </c>
    </row>
    <row r="43" spans="1:6" ht="23.25" customHeight="1">
      <c r="A43" s="30"/>
      <c r="B43" s="149" t="s">
        <v>127</v>
      </c>
      <c r="C43" s="139">
        <v>324</v>
      </c>
      <c r="D43" s="143" t="s">
        <v>18</v>
      </c>
      <c r="E43" s="143" t="s">
        <v>18</v>
      </c>
      <c r="F43" s="135" t="s">
        <v>120</v>
      </c>
    </row>
    <row r="44" spans="1:6" ht="27" customHeight="1">
      <c r="A44" s="30"/>
      <c r="B44" s="149" t="s">
        <v>128</v>
      </c>
      <c r="C44" s="139">
        <v>325</v>
      </c>
      <c r="D44" s="143" t="s">
        <v>18</v>
      </c>
      <c r="E44" s="143" t="s">
        <v>18</v>
      </c>
      <c r="F44" s="135" t="s">
        <v>120</v>
      </c>
    </row>
    <row r="45" spans="1:6" ht="32.25" customHeight="1">
      <c r="A45" s="30"/>
      <c r="B45" s="149" t="s">
        <v>129</v>
      </c>
      <c r="C45" s="139">
        <v>326</v>
      </c>
      <c r="D45" s="143" t="s">
        <v>18</v>
      </c>
      <c r="E45" s="143" t="s">
        <v>18</v>
      </c>
      <c r="F45" s="135" t="s">
        <v>120</v>
      </c>
    </row>
    <row r="46" spans="1:6" ht="24.75" customHeight="1">
      <c r="A46" s="30"/>
      <c r="B46" s="149" t="s">
        <v>130</v>
      </c>
      <c r="C46" s="139">
        <v>327</v>
      </c>
      <c r="D46" s="143" t="s">
        <v>18</v>
      </c>
      <c r="E46" s="143" t="s">
        <v>18</v>
      </c>
      <c r="F46" s="135" t="s">
        <v>120</v>
      </c>
    </row>
    <row r="47" spans="1:6" ht="31.5" customHeight="1">
      <c r="A47" s="30"/>
      <c r="B47" s="149" t="s">
        <v>133</v>
      </c>
      <c r="C47" s="139">
        <v>328</v>
      </c>
      <c r="D47" s="143" t="s">
        <v>18</v>
      </c>
      <c r="E47" s="143" t="s">
        <v>18</v>
      </c>
      <c r="F47" s="135" t="s">
        <v>120</v>
      </c>
    </row>
    <row r="48" spans="1:6" ht="35.25" customHeight="1">
      <c r="A48" s="30"/>
      <c r="B48" s="149" t="s">
        <v>131</v>
      </c>
      <c r="C48" s="139">
        <v>329</v>
      </c>
      <c r="D48" s="143" t="s">
        <v>18</v>
      </c>
      <c r="E48" s="143" t="s">
        <v>18</v>
      </c>
      <c r="F48" s="135" t="s">
        <v>120</v>
      </c>
    </row>
    <row r="49" spans="2:6" ht="22.5" customHeight="1">
      <c r="B49" s="144" t="s">
        <v>25</v>
      </c>
      <c r="C49" s="133">
        <v>400</v>
      </c>
      <c r="D49" s="143" t="s">
        <v>344</v>
      </c>
      <c r="E49" s="134">
        <v>33.23</v>
      </c>
      <c r="F49" s="135" t="s">
        <v>120</v>
      </c>
    </row>
    <row r="50" spans="2:6" ht="30" customHeight="1">
      <c r="B50" s="145" t="s">
        <v>15</v>
      </c>
      <c r="C50" s="137"/>
      <c r="D50" s="136"/>
      <c r="E50" s="136"/>
      <c r="F50" s="136"/>
    </row>
    <row r="51" spans="2:6" ht="40.5" customHeight="1">
      <c r="B51" s="151" t="s">
        <v>124</v>
      </c>
      <c r="C51" s="139">
        <v>410</v>
      </c>
      <c r="D51" s="143" t="s">
        <v>345</v>
      </c>
      <c r="E51" s="134">
        <v>4.28</v>
      </c>
      <c r="F51" s="135" t="s">
        <v>120</v>
      </c>
    </row>
    <row r="52" spans="2:6" ht="26.25" customHeight="1">
      <c r="B52" s="150" t="s">
        <v>303</v>
      </c>
      <c r="C52" s="141"/>
      <c r="D52" s="143" t="s">
        <v>345</v>
      </c>
      <c r="E52" s="134">
        <v>4.28</v>
      </c>
      <c r="F52" s="135" t="s">
        <v>120</v>
      </c>
    </row>
    <row r="53" spans="2:6" ht="34.5" customHeight="1">
      <c r="B53" s="151" t="s">
        <v>125</v>
      </c>
      <c r="C53" s="139">
        <v>420</v>
      </c>
      <c r="D53" s="143" t="s">
        <v>18</v>
      </c>
      <c r="E53" s="143" t="s">
        <v>18</v>
      </c>
      <c r="F53" s="135" t="s">
        <v>120</v>
      </c>
    </row>
    <row r="54" spans="2:6" ht="27.75" customHeight="1">
      <c r="B54" s="151" t="s">
        <v>126</v>
      </c>
      <c r="C54" s="139">
        <v>430</v>
      </c>
      <c r="D54" s="143" t="s">
        <v>18</v>
      </c>
      <c r="E54" s="143" t="s">
        <v>18</v>
      </c>
      <c r="F54" s="135" t="s">
        <v>120</v>
      </c>
    </row>
    <row r="55" spans="2:6" ht="27" customHeight="1">
      <c r="B55" s="151" t="s">
        <v>127</v>
      </c>
      <c r="C55" s="139">
        <v>440</v>
      </c>
      <c r="D55" s="143" t="s">
        <v>346</v>
      </c>
      <c r="E55" s="134">
        <v>28.95</v>
      </c>
      <c r="F55" s="135" t="s">
        <v>120</v>
      </c>
    </row>
    <row r="56" spans="2:6" ht="30.75" customHeight="1">
      <c r="B56" s="150" t="s">
        <v>305</v>
      </c>
      <c r="C56" s="141"/>
      <c r="D56" s="143" t="s">
        <v>309</v>
      </c>
      <c r="E56" s="134">
        <v>4.41</v>
      </c>
      <c r="F56" s="135" t="s">
        <v>120</v>
      </c>
    </row>
    <row r="57" spans="2:6" ht="27" customHeight="1">
      <c r="B57" s="150" t="s">
        <v>301</v>
      </c>
      <c r="C57" s="141"/>
      <c r="D57" s="143" t="s">
        <v>347</v>
      </c>
      <c r="E57" s="134">
        <v>6.54</v>
      </c>
      <c r="F57" s="135" t="s">
        <v>120</v>
      </c>
    </row>
    <row r="58" spans="2:6" ht="20.25" customHeight="1">
      <c r="B58" s="150" t="s">
        <v>304</v>
      </c>
      <c r="C58" s="141"/>
      <c r="D58" s="143" t="s">
        <v>348</v>
      </c>
      <c r="E58" s="134">
        <v>4.69</v>
      </c>
      <c r="F58" s="135" t="s">
        <v>120</v>
      </c>
    </row>
    <row r="59" spans="2:6" ht="27.75" customHeight="1">
      <c r="B59" s="150" t="s">
        <v>306</v>
      </c>
      <c r="C59" s="141"/>
      <c r="D59" s="143" t="s">
        <v>349</v>
      </c>
      <c r="E59" s="134">
        <v>4.35</v>
      </c>
      <c r="F59" s="135" t="s">
        <v>120</v>
      </c>
    </row>
    <row r="60" spans="2:6" ht="21.75" customHeight="1">
      <c r="B60" s="150" t="s">
        <v>302</v>
      </c>
      <c r="C60" s="141"/>
      <c r="D60" s="143" t="s">
        <v>350</v>
      </c>
      <c r="E60" s="134">
        <v>6.83</v>
      </c>
      <c r="F60" s="135" t="s">
        <v>120</v>
      </c>
    </row>
    <row r="61" spans="2:6" ht="27" customHeight="1">
      <c r="B61" s="150" t="s">
        <v>307</v>
      </c>
      <c r="C61" s="141"/>
      <c r="D61" s="134">
        <v>931.36</v>
      </c>
      <c r="E61" s="134">
        <v>2.14</v>
      </c>
      <c r="F61" s="135" t="s">
        <v>120</v>
      </c>
    </row>
    <row r="62" spans="2:6" ht="47.25" customHeight="1">
      <c r="B62" s="151" t="s">
        <v>128</v>
      </c>
      <c r="C62" s="139">
        <v>450</v>
      </c>
      <c r="D62" s="143" t="s">
        <v>18</v>
      </c>
      <c r="E62" s="143" t="s">
        <v>18</v>
      </c>
      <c r="F62" s="135" t="s">
        <v>120</v>
      </c>
    </row>
    <row r="63" spans="2:6" ht="33.75" customHeight="1">
      <c r="B63" s="151" t="s">
        <v>129</v>
      </c>
      <c r="C63" s="139">
        <v>460</v>
      </c>
      <c r="D63" s="143" t="s">
        <v>18</v>
      </c>
      <c r="E63" s="143" t="s">
        <v>18</v>
      </c>
      <c r="F63" s="135" t="s">
        <v>120</v>
      </c>
    </row>
    <row r="64" spans="2:6" ht="19.5" customHeight="1">
      <c r="B64" s="151" t="s">
        <v>130</v>
      </c>
      <c r="C64" s="139">
        <v>470</v>
      </c>
      <c r="D64" s="143" t="s">
        <v>18</v>
      </c>
      <c r="E64" s="143" t="s">
        <v>18</v>
      </c>
      <c r="F64" s="135" t="s">
        <v>120</v>
      </c>
    </row>
    <row r="65" spans="2:6" ht="23.25" customHeight="1">
      <c r="B65" s="151" t="s">
        <v>133</v>
      </c>
      <c r="C65" s="139">
        <v>480</v>
      </c>
      <c r="D65" s="143" t="s">
        <v>18</v>
      </c>
      <c r="E65" s="143" t="s">
        <v>18</v>
      </c>
      <c r="F65" s="135" t="s">
        <v>120</v>
      </c>
    </row>
    <row r="66" spans="2:6" ht="30.75" customHeight="1">
      <c r="B66" s="151" t="s">
        <v>131</v>
      </c>
      <c r="C66" s="139">
        <v>490</v>
      </c>
      <c r="D66" s="143" t="s">
        <v>18</v>
      </c>
      <c r="E66" s="143" t="s">
        <v>18</v>
      </c>
      <c r="F66" s="135" t="s">
        <v>120</v>
      </c>
    </row>
    <row r="67" spans="2:6" ht="23.25" customHeight="1">
      <c r="B67" s="151" t="s">
        <v>75</v>
      </c>
      <c r="C67" s="139">
        <v>491</v>
      </c>
      <c r="D67" s="143" t="s">
        <v>18</v>
      </c>
      <c r="E67" s="143" t="s">
        <v>18</v>
      </c>
      <c r="F67" s="135" t="s">
        <v>120</v>
      </c>
    </row>
    <row r="68" spans="2:6" s="76" customFormat="1" ht="19.5" customHeight="1">
      <c r="B68" s="144" t="s">
        <v>134</v>
      </c>
      <c r="C68" s="133">
        <v>500</v>
      </c>
      <c r="D68" s="173">
        <v>26522.86</v>
      </c>
      <c r="E68" s="134">
        <v>61.02</v>
      </c>
      <c r="F68" s="135" t="s">
        <v>120</v>
      </c>
    </row>
    <row r="69" spans="2:6" s="76" customFormat="1" ht="37.5" customHeight="1">
      <c r="B69" s="145" t="s">
        <v>15</v>
      </c>
      <c r="C69" s="137"/>
      <c r="D69" s="136"/>
      <c r="E69" s="136"/>
      <c r="F69" s="135" t="s">
        <v>120</v>
      </c>
    </row>
    <row r="70" spans="2:6" s="76" customFormat="1" ht="19.5" customHeight="1">
      <c r="B70" s="146" t="s">
        <v>135</v>
      </c>
      <c r="C70" s="133">
        <v>510</v>
      </c>
      <c r="D70" s="143" t="s">
        <v>18</v>
      </c>
      <c r="E70" s="143" t="s">
        <v>18</v>
      </c>
      <c r="F70" s="135" t="s">
        <v>120</v>
      </c>
    </row>
    <row r="71" spans="2:6" s="76" customFormat="1" ht="24" customHeight="1">
      <c r="B71" s="151" t="s">
        <v>136</v>
      </c>
      <c r="C71" s="139">
        <v>520</v>
      </c>
      <c r="D71" s="143" t="s">
        <v>18</v>
      </c>
      <c r="E71" s="143" t="s">
        <v>18</v>
      </c>
      <c r="F71" s="135" t="s">
        <v>120</v>
      </c>
    </row>
    <row r="72" spans="2:6" s="76" customFormat="1" ht="33.75" customHeight="1">
      <c r="B72" s="151" t="s">
        <v>137</v>
      </c>
      <c r="C72" s="139">
        <v>530</v>
      </c>
      <c r="D72" s="143" t="s">
        <v>18</v>
      </c>
      <c r="E72" s="143" t="s">
        <v>18</v>
      </c>
      <c r="F72" s="135" t="s">
        <v>120</v>
      </c>
    </row>
    <row r="73" spans="2:6" ht="21.75" customHeight="1">
      <c r="B73" s="151" t="s">
        <v>138</v>
      </c>
      <c r="C73" s="139">
        <v>540</v>
      </c>
      <c r="D73" s="143" t="s">
        <v>18</v>
      </c>
      <c r="E73" s="143" t="s">
        <v>18</v>
      </c>
      <c r="F73" s="135" t="s">
        <v>120</v>
      </c>
    </row>
    <row r="74" spans="2:6" ht="32.25" customHeight="1">
      <c r="B74" s="144" t="s">
        <v>28</v>
      </c>
      <c r="C74" s="133">
        <v>1200</v>
      </c>
      <c r="D74" s="143" t="s">
        <v>351</v>
      </c>
      <c r="E74" s="134">
        <v>5.19</v>
      </c>
      <c r="F74" s="135" t="s">
        <v>120</v>
      </c>
    </row>
    <row r="75" spans="2:6" ht="30" customHeight="1">
      <c r="B75" s="145" t="s">
        <v>15</v>
      </c>
      <c r="C75" s="137"/>
      <c r="D75" s="136"/>
      <c r="E75" s="136"/>
      <c r="F75" s="136"/>
    </row>
    <row r="76" spans="2:6" ht="26.25" customHeight="1">
      <c r="B76" s="151" t="s">
        <v>29</v>
      </c>
      <c r="C76" s="139">
        <v>1210</v>
      </c>
      <c r="D76" s="143" t="s">
        <v>352</v>
      </c>
      <c r="E76" s="134">
        <v>4.29</v>
      </c>
      <c r="F76" s="135" t="s">
        <v>120</v>
      </c>
    </row>
    <row r="77" spans="2:6" ht="47.25" customHeight="1">
      <c r="B77" s="151" t="s">
        <v>30</v>
      </c>
      <c r="C77" s="139">
        <v>1220</v>
      </c>
      <c r="D77" s="143" t="s">
        <v>18</v>
      </c>
      <c r="E77" s="143" t="s">
        <v>18</v>
      </c>
      <c r="F77" s="135" t="s">
        <v>120</v>
      </c>
    </row>
    <row r="78" spans="2:6" ht="29.25" customHeight="1">
      <c r="B78" s="151" t="s">
        <v>31</v>
      </c>
      <c r="C78" s="139">
        <v>1230</v>
      </c>
      <c r="D78" s="134">
        <v>387.82</v>
      </c>
      <c r="E78" s="134">
        <v>0.89</v>
      </c>
      <c r="F78" s="135" t="s">
        <v>120</v>
      </c>
    </row>
    <row r="79" spans="2:6" ht="30.75" customHeight="1">
      <c r="B79" s="151" t="s">
        <v>32</v>
      </c>
      <c r="C79" s="139">
        <v>1240</v>
      </c>
      <c r="D79" s="142" t="s">
        <v>18</v>
      </c>
      <c r="E79" s="142" t="s">
        <v>18</v>
      </c>
      <c r="F79" s="152" t="s">
        <v>120</v>
      </c>
    </row>
    <row r="80" spans="2:6" ht="22.5">
      <c r="B80" s="153" t="s">
        <v>139</v>
      </c>
      <c r="C80" s="154">
        <v>1300</v>
      </c>
      <c r="D80" s="195" t="s">
        <v>353</v>
      </c>
      <c r="E80" s="184">
        <v>100</v>
      </c>
      <c r="F80" s="185" t="s">
        <v>120</v>
      </c>
    </row>
    <row r="81" spans="2:6" ht="25.5" customHeight="1">
      <c r="B81" s="167"/>
      <c r="C81" s="168"/>
      <c r="D81" s="192"/>
      <c r="E81" s="186"/>
      <c r="F81" s="187"/>
    </row>
    <row r="82" spans="2:6" ht="12">
      <c r="B82" s="83" t="s">
        <v>53</v>
      </c>
      <c r="C82" s="84" t="s">
        <v>266</v>
      </c>
      <c r="D82" s="183"/>
      <c r="E82" s="183"/>
      <c r="F82" s="174"/>
    </row>
    <row r="83" spans="2:5" ht="12">
      <c r="B83" s="85"/>
      <c r="C83" s="86"/>
      <c r="D83" s="183"/>
      <c r="E83" s="183"/>
    </row>
    <row r="84" spans="2:5" ht="12">
      <c r="B84" s="85"/>
      <c r="C84" s="86"/>
      <c r="D84" s="183"/>
      <c r="E84" s="183"/>
    </row>
    <row r="85" spans="2:5" ht="12">
      <c r="B85" s="85"/>
      <c r="C85" s="86"/>
      <c r="D85" s="183"/>
      <c r="E85" s="183"/>
    </row>
    <row r="86" spans="2:5" ht="12">
      <c r="B86" s="83" t="s">
        <v>212</v>
      </c>
      <c r="C86" s="84" t="s">
        <v>213</v>
      </c>
      <c r="D86" s="183"/>
      <c r="E86" s="183"/>
    </row>
    <row r="87" spans="2:5" ht="12">
      <c r="B87" s="85"/>
      <c r="C87" s="86"/>
      <c r="D87" s="183"/>
      <c r="E87" s="183"/>
    </row>
    <row r="88" spans="2:5" ht="12">
      <c r="B88" s="85"/>
      <c r="C88" s="86"/>
      <c r="D88" s="183"/>
      <c r="E88" s="183"/>
    </row>
    <row r="89" spans="2:5" ht="12">
      <c r="B89" s="85"/>
      <c r="C89" s="86"/>
      <c r="D89" s="183"/>
      <c r="E89" s="183"/>
    </row>
    <row r="90" spans="2:5" ht="12">
      <c r="B90" s="83" t="s">
        <v>247</v>
      </c>
      <c r="C90" s="84" t="s">
        <v>248</v>
      </c>
      <c r="D90" s="183"/>
      <c r="E90" s="183"/>
    </row>
    <row r="91" spans="2:5" ht="12">
      <c r="B91" s="85"/>
      <c r="C91" s="86"/>
      <c r="D91" s="183"/>
      <c r="E91" s="183"/>
    </row>
  </sheetData>
  <sheetProtection/>
  <mergeCells count="3">
    <mergeCell ref="B9:F9"/>
    <mergeCell ref="B12:F12"/>
    <mergeCell ref="B13:F13"/>
  </mergeCells>
  <printOptions/>
  <pageMargins left="0.75" right="0.75" top="0.5" bottom="0.51" header="0.5" footer="0.5"/>
  <pageSetup fitToHeight="2" fitToWidth="1" horizontalDpi="600" verticalDpi="6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64"/>
  <sheetViews>
    <sheetView zoomScalePageLayoutView="0" workbookViewId="0" topLeftCell="A1">
      <selection activeCell="J48" sqref="J48"/>
    </sheetView>
  </sheetViews>
  <sheetFormatPr defaultColWidth="10.66015625" defaultRowHeight="11.25"/>
  <cols>
    <col min="1" max="1" width="2.33203125" style="0" customWidth="1"/>
    <col min="2" max="2" width="67.5" style="0" customWidth="1"/>
    <col min="3" max="3" width="7.33203125" style="1" customWidth="1"/>
    <col min="4" max="4" width="24" style="0" customWidth="1"/>
    <col min="5" max="5" width="24.83203125" style="0" customWidth="1"/>
  </cols>
  <sheetData>
    <row r="1" spans="2:5" ht="9" customHeight="1">
      <c r="B1" s="2"/>
      <c r="C1" s="2"/>
      <c r="D1" s="3"/>
      <c r="E1" s="3"/>
    </row>
    <row r="2" spans="2:5" s="4" customFormat="1" ht="12" customHeight="1">
      <c r="B2" s="5"/>
      <c r="C2" s="6"/>
      <c r="D2" s="6"/>
      <c r="E2" s="7" t="s">
        <v>54</v>
      </c>
    </row>
    <row r="3" spans="2:5" s="4" customFormat="1" ht="12" customHeight="1">
      <c r="B3" s="5"/>
      <c r="C3" s="6"/>
      <c r="D3" s="6"/>
      <c r="E3" s="7" t="s">
        <v>1</v>
      </c>
    </row>
    <row r="4" spans="2:5" s="4" customFormat="1" ht="12" customHeight="1">
      <c r="B4" s="5"/>
      <c r="C4" s="6"/>
      <c r="D4" s="6"/>
      <c r="E4" s="7" t="s">
        <v>2</v>
      </c>
    </row>
    <row r="5" spans="2:5" s="4" customFormat="1" ht="12" customHeight="1">
      <c r="B5" s="5"/>
      <c r="C5" s="6"/>
      <c r="D5" s="6"/>
      <c r="E5" s="7" t="s">
        <v>3</v>
      </c>
    </row>
    <row r="6" spans="2:5" s="4" customFormat="1" ht="12" customHeight="1">
      <c r="B6" s="5"/>
      <c r="C6" s="6"/>
      <c r="D6" s="6"/>
      <c r="E6" s="7" t="s">
        <v>4</v>
      </c>
    </row>
    <row r="7" spans="2:5" s="4" customFormat="1" ht="12" customHeight="1">
      <c r="B7" s="5"/>
      <c r="C7" s="6"/>
      <c r="D7" s="6"/>
      <c r="E7" s="7" t="s">
        <v>5</v>
      </c>
    </row>
    <row r="8" spans="2:5" s="4" customFormat="1" ht="12" customHeight="1">
      <c r="B8" s="8" t="s">
        <v>55</v>
      </c>
      <c r="C8" s="9"/>
      <c r="D8" s="9"/>
      <c r="E8" s="9"/>
    </row>
    <row r="9" spans="2:5" s="4" customFormat="1" ht="15.75" customHeight="1">
      <c r="B9" s="8" t="s">
        <v>315</v>
      </c>
      <c r="C9" s="9"/>
      <c r="D9" s="9"/>
      <c r="E9" s="9"/>
    </row>
    <row r="10" spans="2:5" ht="12" customHeight="1">
      <c r="B10" s="36" t="s">
        <v>300</v>
      </c>
      <c r="C10" s="10"/>
      <c r="D10" s="10"/>
      <c r="E10" s="10"/>
    </row>
    <row r="11" spans="2:5" ht="17.25" customHeight="1">
      <c r="B11" s="11" t="s">
        <v>7</v>
      </c>
      <c r="C11" s="10"/>
      <c r="D11" s="10"/>
      <c r="E11" s="10"/>
    </row>
    <row r="12" spans="2:5" s="12" customFormat="1" ht="17.25" customHeight="1">
      <c r="B12" s="245" t="s">
        <v>278</v>
      </c>
      <c r="C12" s="246"/>
      <c r="D12" s="246"/>
      <c r="E12" s="246"/>
    </row>
    <row r="13" spans="2:5" s="12" customFormat="1" ht="17.25" customHeight="1">
      <c r="B13" s="223" t="s">
        <v>275</v>
      </c>
      <c r="C13" s="223"/>
      <c r="D13" s="223"/>
      <c r="E13" s="223"/>
    </row>
    <row r="14" ht="11.25">
      <c r="E14" s="14" t="s">
        <v>8</v>
      </c>
    </row>
    <row r="15" spans="2:5" ht="21.75" customHeight="1">
      <c r="B15" s="15" t="s">
        <v>56</v>
      </c>
      <c r="C15" s="15" t="s">
        <v>10</v>
      </c>
      <c r="D15" s="15" t="s">
        <v>57</v>
      </c>
      <c r="E15" s="15" t="s">
        <v>58</v>
      </c>
    </row>
    <row r="16" spans="2:5" ht="11.25">
      <c r="B16" s="16">
        <v>1</v>
      </c>
      <c r="C16" s="16">
        <v>2</v>
      </c>
      <c r="D16" s="16">
        <v>3</v>
      </c>
      <c r="E16" s="16">
        <v>4</v>
      </c>
    </row>
    <row r="17" spans="2:5" ht="15.75" customHeight="1">
      <c r="B17" s="56" t="s">
        <v>59</v>
      </c>
      <c r="C17" s="63" t="s">
        <v>224</v>
      </c>
      <c r="D17" s="196">
        <f>52180154.52/1000</f>
        <v>52180.154520000004</v>
      </c>
      <c r="E17" s="196">
        <f>16511646.4/1000</f>
        <v>16511.6464</v>
      </c>
    </row>
    <row r="18" spans="2:5" ht="12.75">
      <c r="B18" s="57" t="s">
        <v>60</v>
      </c>
      <c r="C18" s="64" t="s">
        <v>225</v>
      </c>
      <c r="D18" s="196">
        <f>54977573.91/1000+43694.96/1000</f>
        <v>55021.26887</v>
      </c>
      <c r="E18" s="196">
        <f>15681399.13/1000+12259.04/1000</f>
        <v>15693.658170000002</v>
      </c>
    </row>
    <row r="19" spans="2:5" ht="12.75">
      <c r="B19" s="57" t="s">
        <v>61</v>
      </c>
      <c r="C19" s="64" t="s">
        <v>226</v>
      </c>
      <c r="D19" s="196">
        <f>D17-D18</f>
        <v>-2841.114349999996</v>
      </c>
      <c r="E19" s="196">
        <f>E17-E18</f>
        <v>817.988229999999</v>
      </c>
    </row>
    <row r="20" spans="2:5" ht="25.5" customHeight="1">
      <c r="B20" s="58" t="s">
        <v>62</v>
      </c>
      <c r="C20" s="63" t="s">
        <v>227</v>
      </c>
      <c r="D20" s="196">
        <v>0</v>
      </c>
      <c r="E20" s="196">
        <v>0</v>
      </c>
    </row>
    <row r="21" spans="2:5" ht="23.25" customHeight="1">
      <c r="B21" s="59" t="s">
        <v>63</v>
      </c>
      <c r="C21" s="64" t="s">
        <v>228</v>
      </c>
      <c r="D21" s="196">
        <v>0</v>
      </c>
      <c r="E21" s="196">
        <v>0</v>
      </c>
    </row>
    <row r="22" spans="2:5" ht="24.75" customHeight="1">
      <c r="B22" s="59" t="s">
        <v>250</v>
      </c>
      <c r="C22" s="64" t="s">
        <v>229</v>
      </c>
      <c r="D22" s="196">
        <v>0</v>
      </c>
      <c r="E22" s="196">
        <v>0</v>
      </c>
    </row>
    <row r="23" spans="2:5" ht="15" customHeight="1">
      <c r="B23" s="60" t="s">
        <v>64</v>
      </c>
      <c r="C23" s="63" t="s">
        <v>230</v>
      </c>
      <c r="D23" s="196">
        <v>0</v>
      </c>
      <c r="E23" s="196">
        <v>0</v>
      </c>
    </row>
    <row r="24" spans="2:5" ht="14.25" customHeight="1">
      <c r="B24" s="60" t="s">
        <v>65</v>
      </c>
      <c r="C24" s="63" t="s">
        <v>231</v>
      </c>
      <c r="D24" s="196">
        <v>0</v>
      </c>
      <c r="E24" s="196">
        <v>0</v>
      </c>
    </row>
    <row r="25" spans="2:5" ht="15.75" customHeight="1">
      <c r="B25" s="59" t="s">
        <v>251</v>
      </c>
      <c r="C25" s="64" t="s">
        <v>232</v>
      </c>
      <c r="D25" s="196">
        <v>0</v>
      </c>
      <c r="E25" s="196">
        <v>0</v>
      </c>
    </row>
    <row r="26" spans="2:5" ht="15.75" customHeight="1">
      <c r="B26" s="59" t="s">
        <v>66</v>
      </c>
      <c r="C26" s="65" t="s">
        <v>218</v>
      </c>
      <c r="D26" s="196">
        <f>(387815.21-39083.61)/1000+383977.67/1000</f>
        <v>732.7092700000001</v>
      </c>
      <c r="E26" s="196">
        <v>0</v>
      </c>
    </row>
    <row r="27" spans="2:5" ht="15.75" customHeight="1">
      <c r="B27" s="59" t="s">
        <v>67</v>
      </c>
      <c r="C27" s="65" t="s">
        <v>219</v>
      </c>
      <c r="D27" s="196">
        <f>1295681.18/1000</f>
        <v>1295.68118</v>
      </c>
      <c r="E27" s="196">
        <f>1176178.85/1000</f>
        <v>1176.17885</v>
      </c>
    </row>
    <row r="28" spans="2:5" ht="15.75" customHeight="1">
      <c r="B28" s="59" t="s">
        <v>68</v>
      </c>
      <c r="C28" s="65" t="s">
        <v>220</v>
      </c>
      <c r="D28" s="196">
        <f>(7151.06-6163)/1000</f>
        <v>0.9880600000000004</v>
      </c>
      <c r="E28" s="196">
        <v>0</v>
      </c>
    </row>
    <row r="29" spans="2:5" ht="13.5" customHeight="1">
      <c r="B29" s="59" t="s">
        <v>69</v>
      </c>
      <c r="C29" s="65" t="s">
        <v>233</v>
      </c>
      <c r="D29" s="196">
        <v>0</v>
      </c>
      <c r="E29" s="196">
        <v>0</v>
      </c>
    </row>
    <row r="30" spans="2:5" ht="13.5" customHeight="1">
      <c r="B30" s="60" t="s">
        <v>70</v>
      </c>
      <c r="C30" s="66" t="s">
        <v>234</v>
      </c>
      <c r="D30" s="196">
        <f>D32+D33</f>
        <v>0</v>
      </c>
      <c r="E30" s="196">
        <f>E32+E33</f>
        <v>0</v>
      </c>
    </row>
    <row r="31" spans="2:5" ht="12.75">
      <c r="B31" s="61" t="s">
        <v>71</v>
      </c>
      <c r="C31" s="67"/>
      <c r="D31" s="196"/>
      <c r="E31" s="196"/>
    </row>
    <row r="32" spans="2:5" ht="15" customHeight="1">
      <c r="B32" s="62" t="s">
        <v>72</v>
      </c>
      <c r="C32" s="65" t="s">
        <v>252</v>
      </c>
      <c r="D32" s="196">
        <v>0</v>
      </c>
      <c r="E32" s="196">
        <v>0</v>
      </c>
    </row>
    <row r="33" spans="2:5" ht="15" customHeight="1">
      <c r="B33" s="62" t="s">
        <v>73</v>
      </c>
      <c r="C33" s="65" t="s">
        <v>253</v>
      </c>
      <c r="D33" s="196">
        <v>0</v>
      </c>
      <c r="E33" s="196">
        <v>0</v>
      </c>
    </row>
    <row r="34" spans="2:5" ht="16.5" customHeight="1">
      <c r="B34" s="62" t="s">
        <v>74</v>
      </c>
      <c r="C34" s="65" t="s">
        <v>254</v>
      </c>
      <c r="D34" s="196">
        <v>0</v>
      </c>
      <c r="E34" s="196">
        <v>0</v>
      </c>
    </row>
    <row r="35" spans="2:5" ht="26.25" customHeight="1">
      <c r="B35" s="60" t="s">
        <v>255</v>
      </c>
      <c r="C35" s="66" t="s">
        <v>238</v>
      </c>
      <c r="D35" s="196">
        <f>D37+D38+D40</f>
        <v>2098.6372199999996</v>
      </c>
      <c r="E35" s="196">
        <f>E37</f>
        <v>1367.82099</v>
      </c>
    </row>
    <row r="36" spans="2:5" ht="15" customHeight="1">
      <c r="B36" s="61" t="s">
        <v>71</v>
      </c>
      <c r="C36" s="67"/>
      <c r="D36" s="196"/>
      <c r="E36" s="196"/>
    </row>
    <row r="37" spans="2:5" ht="12.75" customHeight="1">
      <c r="B37" s="62" t="s">
        <v>72</v>
      </c>
      <c r="C37" s="65" t="s">
        <v>256</v>
      </c>
      <c r="D37" s="196">
        <v>0</v>
      </c>
      <c r="E37" s="196">
        <f>1367820.99/1000</f>
        <v>1367.82099</v>
      </c>
    </row>
    <row r="38" spans="2:5" ht="14.25" customHeight="1">
      <c r="B38" s="62" t="s">
        <v>73</v>
      </c>
      <c r="C38" s="65" t="s">
        <v>257</v>
      </c>
      <c r="D38" s="196">
        <f>-161405.08/1000</f>
        <v>-161.40508</v>
      </c>
      <c r="E38" s="196">
        <v>0</v>
      </c>
    </row>
    <row r="39" spans="2:5" ht="12.75" customHeight="1">
      <c r="B39" s="62" t="s">
        <v>75</v>
      </c>
      <c r="C39" s="65" t="s">
        <v>258</v>
      </c>
      <c r="D39" s="196">
        <v>0</v>
      </c>
      <c r="E39" s="196">
        <v>0</v>
      </c>
    </row>
    <row r="40" spans="2:5" ht="12.75" customHeight="1">
      <c r="B40" s="62" t="s">
        <v>76</v>
      </c>
      <c r="C40" s="65" t="s">
        <v>259</v>
      </c>
      <c r="D40" s="196">
        <f>2260042.3/1000</f>
        <v>2260.0422999999996</v>
      </c>
      <c r="E40" s="196">
        <v>0</v>
      </c>
    </row>
    <row r="41" spans="2:5" ht="24.75" customHeight="1">
      <c r="B41" s="60" t="s">
        <v>260</v>
      </c>
      <c r="C41" s="66" t="s">
        <v>239</v>
      </c>
      <c r="D41" s="196">
        <v>0</v>
      </c>
      <c r="E41" s="196">
        <v>0</v>
      </c>
    </row>
    <row r="42" spans="2:5" ht="42" customHeight="1">
      <c r="B42" s="60" t="s">
        <v>261</v>
      </c>
      <c r="C42" s="66" t="s">
        <v>240</v>
      </c>
      <c r="D42" s="196">
        <f>D43+20159.27/1000+50000/1000-31506.34/1000+3988.57/1000</f>
        <v>1762.3721600000001</v>
      </c>
      <c r="E42" s="196">
        <f>E43+22165.12/1000+50000/1000</f>
        <v>1600.6114499999999</v>
      </c>
    </row>
    <row r="43" spans="2:5" ht="15" customHeight="1">
      <c r="B43" s="59" t="s">
        <v>77</v>
      </c>
      <c r="C43" s="65" t="s">
        <v>241</v>
      </c>
      <c r="D43" s="196">
        <f>1719730.66/1000</f>
        <v>1719.73066</v>
      </c>
      <c r="E43" s="196">
        <f>1528446.33/1000</f>
        <v>1528.44633</v>
      </c>
    </row>
    <row r="44" spans="2:5" ht="12" customHeight="1">
      <c r="B44" s="59" t="s">
        <v>78</v>
      </c>
      <c r="C44" s="65" t="s">
        <v>242</v>
      </c>
      <c r="D44" s="196">
        <f>493375.39/1000-7996.2/1000</f>
        <v>485.37919000000005</v>
      </c>
      <c r="E44" s="196">
        <f>(577617.98-3894.26)/1000</f>
        <v>573.72372</v>
      </c>
    </row>
    <row r="45" spans="2:5" ht="13.5" customHeight="1">
      <c r="B45" s="59" t="s">
        <v>79</v>
      </c>
      <c r="C45" s="65" t="s">
        <v>243</v>
      </c>
      <c r="D45" s="196">
        <v>0</v>
      </c>
      <c r="E45" s="196">
        <v>0</v>
      </c>
    </row>
    <row r="46" spans="2:5" ht="28.5" customHeight="1">
      <c r="B46" s="59" t="s">
        <v>80</v>
      </c>
      <c r="C46" s="65" t="s">
        <v>221</v>
      </c>
      <c r="D46" s="196">
        <f>12592394.46/1000</f>
        <v>12592.394460000001</v>
      </c>
      <c r="E46" s="196">
        <f>2838175.1/1000</f>
        <v>2838.1751</v>
      </c>
    </row>
    <row r="47" spans="2:5" ht="33" customHeight="1">
      <c r="B47" s="59" t="s">
        <v>262</v>
      </c>
      <c r="C47" s="65" t="s">
        <v>222</v>
      </c>
      <c r="D47" s="196">
        <f>4223614.36/1000</f>
        <v>4223.6143600000005</v>
      </c>
      <c r="E47" s="196">
        <f>6195971.94/1000</f>
        <v>6195.97194</v>
      </c>
    </row>
    <row r="48" spans="2:5" ht="61.5" customHeight="1">
      <c r="B48" s="71" t="s">
        <v>81</v>
      </c>
      <c r="C48" s="72" t="s">
        <v>223</v>
      </c>
      <c r="D48" s="197">
        <f>D19+D22+D25+D26+D27+D28+D29+D30+D35+D41+D44+D46-D42-D47-D45</f>
        <v>8378.688510000004</v>
      </c>
      <c r="E48" s="198">
        <f>E19+E22+E25+E26+E27+E28+E29+E30+E35+E41+E44+E46-E42-E47-E45</f>
        <v>-1022.6965000000009</v>
      </c>
    </row>
    <row r="51" spans="2:5" ht="11.25">
      <c r="B51" s="17"/>
      <c r="C51" s="18"/>
      <c r="D51" s="17"/>
      <c r="E51" s="17"/>
    </row>
    <row r="52" spans="2:6" ht="12">
      <c r="B52" s="83" t="s">
        <v>53</v>
      </c>
      <c r="C52" s="84" t="s">
        <v>266</v>
      </c>
      <c r="D52" s="85"/>
      <c r="E52" s="85"/>
      <c r="F52" s="85"/>
    </row>
    <row r="53" spans="2:6" ht="12">
      <c r="B53" s="85"/>
      <c r="C53" s="86"/>
      <c r="D53" s="85"/>
      <c r="E53" s="85"/>
      <c r="F53" s="85"/>
    </row>
    <row r="54" spans="2:6" ht="12">
      <c r="B54" s="85"/>
      <c r="C54" s="86"/>
      <c r="D54" s="85"/>
      <c r="E54" s="85"/>
      <c r="F54" s="85"/>
    </row>
    <row r="55" spans="2:6" ht="12">
      <c r="B55" s="85"/>
      <c r="C55" s="86"/>
      <c r="D55" s="85"/>
      <c r="E55" s="85"/>
      <c r="F55" s="85"/>
    </row>
    <row r="56" spans="2:6" ht="12">
      <c r="B56" s="83" t="s">
        <v>212</v>
      </c>
      <c r="C56" s="84" t="s">
        <v>213</v>
      </c>
      <c r="D56" s="85"/>
      <c r="E56" s="85"/>
      <c r="F56" s="85"/>
    </row>
    <row r="57" spans="2:6" ht="12">
      <c r="B57" s="85"/>
      <c r="C57" s="86"/>
      <c r="D57" s="85"/>
      <c r="E57" s="85"/>
      <c r="F57" s="85"/>
    </row>
    <row r="58" spans="2:6" ht="12">
      <c r="B58" s="85"/>
      <c r="C58" s="86"/>
      <c r="D58" s="85"/>
      <c r="E58" s="85"/>
      <c r="F58" s="85"/>
    </row>
    <row r="59" spans="2:6" ht="12">
      <c r="B59" s="85"/>
      <c r="C59" s="86"/>
      <c r="D59" s="85"/>
      <c r="E59" s="85"/>
      <c r="F59" s="85"/>
    </row>
    <row r="60" spans="2:6" ht="12">
      <c r="B60" s="83" t="s">
        <v>247</v>
      </c>
      <c r="C60" s="84" t="s">
        <v>248</v>
      </c>
      <c r="D60" s="85"/>
      <c r="E60" s="85"/>
      <c r="F60" s="85"/>
    </row>
    <row r="61" spans="2:6" ht="12">
      <c r="B61" s="85"/>
      <c r="C61" s="86"/>
      <c r="D61" s="85"/>
      <c r="E61" s="85"/>
      <c r="F61" s="85"/>
    </row>
    <row r="62" spans="2:6" ht="12">
      <c r="B62" s="85"/>
      <c r="C62" s="86"/>
      <c r="D62" s="85"/>
      <c r="E62" s="85"/>
      <c r="F62" s="85"/>
    </row>
    <row r="63" spans="2:6" ht="12">
      <c r="B63" s="85"/>
      <c r="C63" s="86"/>
      <c r="D63" s="85"/>
      <c r="E63" s="85"/>
      <c r="F63" s="85"/>
    </row>
    <row r="64" spans="2:6" ht="12">
      <c r="B64" s="85"/>
      <c r="C64" s="86"/>
      <c r="D64" s="85"/>
      <c r="E64" s="85"/>
      <c r="F64" s="85"/>
    </row>
  </sheetData>
  <sheetProtection/>
  <mergeCells count="2">
    <mergeCell ref="B13:E13"/>
    <mergeCell ref="B12:E12"/>
  </mergeCells>
  <printOptions/>
  <pageMargins left="0.75" right="0.75" top="1" bottom="0.52" header="0.5" footer="0.5"/>
  <pageSetup fitToHeight="1" fitToWidth="1" horizontalDpi="600" verticalDpi="60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C36"/>
  <sheetViews>
    <sheetView zoomScalePageLayoutView="0" workbookViewId="0" topLeftCell="A1">
      <selection activeCell="DC10" sqref="DC10"/>
    </sheetView>
  </sheetViews>
  <sheetFormatPr defaultColWidth="1.0078125" defaultRowHeight="11.25"/>
  <cols>
    <col min="1" max="14" width="1.0078125" style="20" customWidth="1"/>
    <col min="15" max="15" width="31.16015625" style="20" customWidth="1"/>
    <col min="16" max="36" width="1.0078125" style="20" customWidth="1"/>
    <col min="37" max="37" width="3.66015625" style="20" customWidth="1"/>
    <col min="38" max="38" width="25" style="20" customWidth="1"/>
    <col min="39" max="51" width="1.0078125" style="20" customWidth="1"/>
    <col min="52" max="52" width="1.3359375" style="20" customWidth="1"/>
    <col min="53" max="16384" width="1.0078125" style="20" customWidth="1"/>
  </cols>
  <sheetData>
    <row r="1" s="19" customFormat="1" ht="12" customHeight="1">
      <c r="BS1" s="19" t="s">
        <v>82</v>
      </c>
    </row>
    <row r="2" s="19" customFormat="1" ht="12" customHeight="1">
      <c r="BS2" s="19" t="s">
        <v>1</v>
      </c>
    </row>
    <row r="3" s="19" customFormat="1" ht="12" customHeight="1">
      <c r="BS3" s="19" t="s">
        <v>83</v>
      </c>
    </row>
    <row r="4" s="19" customFormat="1" ht="12" customHeight="1">
      <c r="BS4" s="19" t="s">
        <v>84</v>
      </c>
    </row>
    <row r="5" s="19" customFormat="1" ht="12" customHeight="1">
      <c r="BS5" s="19" t="s">
        <v>85</v>
      </c>
    </row>
    <row r="7" spans="1:107" ht="16.5">
      <c r="A7" s="264" t="s">
        <v>316</v>
      </c>
      <c r="B7" s="264"/>
      <c r="C7" s="264"/>
      <c r="D7" s="264"/>
      <c r="E7" s="264"/>
      <c r="F7" s="264"/>
      <c r="G7" s="264"/>
      <c r="H7" s="264"/>
      <c r="I7" s="264"/>
      <c r="J7" s="264"/>
      <c r="K7" s="264"/>
      <c r="L7" s="264"/>
      <c r="M7" s="264"/>
      <c r="N7" s="264"/>
      <c r="O7" s="264"/>
      <c r="P7" s="264"/>
      <c r="Q7" s="264"/>
      <c r="R7" s="264"/>
      <c r="S7" s="264"/>
      <c r="T7" s="264"/>
      <c r="U7" s="264"/>
      <c r="V7" s="264"/>
      <c r="W7" s="264"/>
      <c r="X7" s="264"/>
      <c r="Y7" s="264"/>
      <c r="Z7" s="264"/>
      <c r="AA7" s="264"/>
      <c r="AB7" s="264"/>
      <c r="AC7" s="264"/>
      <c r="AD7" s="264"/>
      <c r="AE7" s="264"/>
      <c r="AF7" s="264"/>
      <c r="AG7" s="264"/>
      <c r="AH7" s="264"/>
      <c r="AI7" s="264"/>
      <c r="AJ7" s="264"/>
      <c r="AK7" s="264"/>
      <c r="AL7" s="264"/>
      <c r="AM7" s="264"/>
      <c r="AN7" s="264"/>
      <c r="AO7" s="264"/>
      <c r="AP7" s="264"/>
      <c r="AQ7" s="264"/>
      <c r="AR7" s="264"/>
      <c r="AS7" s="264"/>
      <c r="AT7" s="264"/>
      <c r="AU7" s="264"/>
      <c r="AV7" s="264"/>
      <c r="AW7" s="264"/>
      <c r="AX7" s="264"/>
      <c r="AY7" s="264"/>
      <c r="AZ7" s="264"/>
      <c r="BA7" s="264"/>
      <c r="BB7" s="264"/>
      <c r="BC7" s="264"/>
      <c r="BD7" s="264"/>
      <c r="BE7" s="264"/>
      <c r="BF7" s="264"/>
      <c r="BG7" s="264"/>
      <c r="BH7" s="264"/>
      <c r="BI7" s="264"/>
      <c r="BJ7" s="264"/>
      <c r="BK7" s="264"/>
      <c r="BL7" s="264"/>
      <c r="BM7" s="264"/>
      <c r="BN7" s="264"/>
      <c r="BO7" s="264"/>
      <c r="BP7" s="264"/>
      <c r="BQ7" s="264"/>
      <c r="BR7" s="264"/>
      <c r="BS7" s="264"/>
      <c r="BT7" s="264"/>
      <c r="BU7" s="264"/>
      <c r="BV7" s="264"/>
      <c r="BW7" s="264"/>
      <c r="BX7" s="264"/>
      <c r="BY7" s="264"/>
      <c r="BZ7" s="264"/>
      <c r="CA7" s="264"/>
      <c r="CB7" s="264"/>
      <c r="CC7" s="264"/>
      <c r="CD7" s="264"/>
      <c r="CE7" s="264"/>
      <c r="CF7" s="264"/>
      <c r="CG7" s="264"/>
      <c r="CH7" s="264"/>
      <c r="CI7" s="264"/>
      <c r="CJ7" s="264"/>
      <c r="CK7" s="264"/>
      <c r="CL7" s="264"/>
      <c r="CM7" s="264"/>
      <c r="CN7" s="264"/>
      <c r="CO7" s="264"/>
      <c r="CP7" s="264"/>
      <c r="CQ7" s="264"/>
      <c r="CR7" s="264"/>
      <c r="CS7" s="264"/>
      <c r="CT7" s="264"/>
      <c r="CU7" s="264"/>
      <c r="CV7" s="264"/>
      <c r="CW7" s="264"/>
      <c r="CX7" s="264"/>
      <c r="CY7" s="264"/>
      <c r="CZ7" s="264"/>
      <c r="DA7" s="264"/>
      <c r="DB7" s="264"/>
      <c r="DC7" s="264"/>
    </row>
    <row r="8" spans="11:97" ht="15.75">
      <c r="K8" s="265" t="s">
        <v>296</v>
      </c>
      <c r="L8" s="265"/>
      <c r="M8" s="265"/>
      <c r="N8" s="265"/>
      <c r="O8" s="265"/>
      <c r="P8" s="265"/>
      <c r="Q8" s="265"/>
      <c r="R8" s="265"/>
      <c r="S8" s="265"/>
      <c r="T8" s="265"/>
      <c r="U8" s="265"/>
      <c r="V8" s="265"/>
      <c r="W8" s="265"/>
      <c r="X8" s="265"/>
      <c r="Y8" s="265"/>
      <c r="Z8" s="265"/>
      <c r="AA8" s="265"/>
      <c r="AB8" s="265"/>
      <c r="AC8" s="265"/>
      <c r="AD8" s="265"/>
      <c r="AE8" s="265"/>
      <c r="AF8" s="265"/>
      <c r="AG8" s="265"/>
      <c r="AH8" s="265"/>
      <c r="AI8" s="265"/>
      <c r="AJ8" s="265"/>
      <c r="AK8" s="265"/>
      <c r="AL8" s="265"/>
      <c r="AM8" s="265"/>
      <c r="AN8" s="265"/>
      <c r="AO8" s="265"/>
      <c r="AP8" s="265"/>
      <c r="AQ8" s="265"/>
      <c r="AR8" s="265"/>
      <c r="AS8" s="265"/>
      <c r="AT8" s="265"/>
      <c r="AU8" s="265"/>
      <c r="AV8" s="265"/>
      <c r="AW8" s="265"/>
      <c r="AX8" s="265"/>
      <c r="AY8" s="265"/>
      <c r="AZ8" s="265"/>
      <c r="BA8" s="265"/>
      <c r="BB8" s="265"/>
      <c r="BC8" s="265"/>
      <c r="BD8" s="265"/>
      <c r="BE8" s="265"/>
      <c r="BF8" s="265"/>
      <c r="BG8" s="265"/>
      <c r="BH8" s="265"/>
      <c r="BI8" s="265"/>
      <c r="BJ8" s="265"/>
      <c r="BK8" s="265"/>
      <c r="BL8" s="265"/>
      <c r="BM8" s="265"/>
      <c r="BN8" s="265"/>
      <c r="BO8" s="265"/>
      <c r="BP8" s="265"/>
      <c r="BQ8" s="265"/>
      <c r="BR8" s="265"/>
      <c r="BS8" s="265"/>
      <c r="BT8" s="265"/>
      <c r="BU8" s="265"/>
      <c r="BV8" s="265"/>
      <c r="BW8" s="265"/>
      <c r="BX8" s="265"/>
      <c r="BY8" s="265"/>
      <c r="BZ8" s="265"/>
      <c r="CA8" s="265"/>
      <c r="CB8" s="265"/>
      <c r="CC8" s="265"/>
      <c r="CD8" s="265"/>
      <c r="CE8" s="265"/>
      <c r="CF8" s="265"/>
      <c r="CG8" s="265"/>
      <c r="CH8" s="265"/>
      <c r="CI8" s="265"/>
      <c r="CJ8" s="265"/>
      <c r="CK8" s="265"/>
      <c r="CL8" s="265"/>
      <c r="CM8" s="265"/>
      <c r="CN8" s="265"/>
      <c r="CO8" s="265"/>
      <c r="CP8" s="265"/>
      <c r="CQ8" s="265"/>
      <c r="CR8" s="265"/>
      <c r="CS8" s="265"/>
    </row>
    <row r="9" spans="11:97" s="19" customFormat="1" ht="25.5" customHeight="1">
      <c r="K9" s="254" t="s">
        <v>86</v>
      </c>
      <c r="L9" s="254"/>
      <c r="M9" s="254"/>
      <c r="N9" s="254"/>
      <c r="O9" s="254"/>
      <c r="P9" s="254"/>
      <c r="Q9" s="254"/>
      <c r="R9" s="254"/>
      <c r="S9" s="254"/>
      <c r="T9" s="254"/>
      <c r="U9" s="254"/>
      <c r="V9" s="254"/>
      <c r="W9" s="254"/>
      <c r="X9" s="254"/>
      <c r="Y9" s="254"/>
      <c r="Z9" s="254"/>
      <c r="AA9" s="254"/>
      <c r="AB9" s="254"/>
      <c r="AC9" s="254"/>
      <c r="AD9" s="254"/>
      <c r="AE9" s="254"/>
      <c r="AF9" s="254"/>
      <c r="AG9" s="254"/>
      <c r="AH9" s="254"/>
      <c r="AI9" s="254"/>
      <c r="AJ9" s="254"/>
      <c r="AK9" s="254"/>
      <c r="AL9" s="254"/>
      <c r="AM9" s="254"/>
      <c r="AN9" s="254"/>
      <c r="AO9" s="254"/>
      <c r="AP9" s="254"/>
      <c r="AQ9" s="254"/>
      <c r="AR9" s="254"/>
      <c r="AS9" s="254"/>
      <c r="AT9" s="254"/>
      <c r="AU9" s="254"/>
      <c r="AV9" s="254"/>
      <c r="AW9" s="254"/>
      <c r="AX9" s="254"/>
      <c r="AY9" s="254"/>
      <c r="AZ9" s="254"/>
      <c r="BA9" s="254"/>
      <c r="BB9" s="254"/>
      <c r="BC9" s="254"/>
      <c r="BD9" s="254"/>
      <c r="BE9" s="254"/>
      <c r="BF9" s="254"/>
      <c r="BG9" s="254"/>
      <c r="BH9" s="254"/>
      <c r="BI9" s="254"/>
      <c r="BJ9" s="254"/>
      <c r="BK9" s="254"/>
      <c r="BL9" s="254"/>
      <c r="BM9" s="254"/>
      <c r="BN9" s="254"/>
      <c r="BO9" s="254"/>
      <c r="BP9" s="254"/>
      <c r="BQ9" s="254"/>
      <c r="BR9" s="254"/>
      <c r="BS9" s="254"/>
      <c r="BT9" s="254"/>
      <c r="BU9" s="254"/>
      <c r="BV9" s="254"/>
      <c r="BW9" s="254"/>
      <c r="BX9" s="254"/>
      <c r="BY9" s="254"/>
      <c r="BZ9" s="254"/>
      <c r="CA9" s="254"/>
      <c r="CB9" s="254"/>
      <c r="CC9" s="254"/>
      <c r="CD9" s="254"/>
      <c r="CE9" s="254"/>
      <c r="CF9" s="254"/>
      <c r="CG9" s="254"/>
      <c r="CH9" s="254"/>
      <c r="CI9" s="254"/>
      <c r="CJ9" s="254"/>
      <c r="CK9" s="254"/>
      <c r="CL9" s="254"/>
      <c r="CM9" s="254"/>
      <c r="CN9" s="254"/>
      <c r="CO9" s="254"/>
      <c r="CP9" s="254"/>
      <c r="CQ9" s="254"/>
      <c r="CR9" s="254"/>
      <c r="CS9" s="254"/>
    </row>
    <row r="10" spans="43:65" ht="15.75"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</row>
    <row r="11" ht="15.75">
      <c r="A11" s="20" t="s">
        <v>87</v>
      </c>
    </row>
    <row r="12" spans="1:107" ht="15.75">
      <c r="A12" s="20" t="s">
        <v>88</v>
      </c>
      <c r="AC12" s="265" t="s">
        <v>89</v>
      </c>
      <c r="AD12" s="265"/>
      <c r="AE12" s="265"/>
      <c r="AF12" s="265"/>
      <c r="AG12" s="265"/>
      <c r="AH12" s="265"/>
      <c r="AI12" s="265"/>
      <c r="AJ12" s="265"/>
      <c r="AK12" s="265"/>
      <c r="AL12" s="265"/>
      <c r="AM12" s="265"/>
      <c r="AN12" s="265"/>
      <c r="AO12" s="265"/>
      <c r="AP12" s="265"/>
      <c r="AQ12" s="265"/>
      <c r="AR12" s="265"/>
      <c r="AS12" s="265"/>
      <c r="AT12" s="265"/>
      <c r="AU12" s="265"/>
      <c r="AV12" s="265"/>
      <c r="AW12" s="265"/>
      <c r="AX12" s="265"/>
      <c r="AY12" s="265"/>
      <c r="AZ12" s="265"/>
      <c r="BA12" s="265"/>
      <c r="BB12" s="265"/>
      <c r="BC12" s="265"/>
      <c r="BD12" s="265"/>
      <c r="BE12" s="265"/>
      <c r="BF12" s="265"/>
      <c r="BG12" s="265"/>
      <c r="BH12" s="265"/>
      <c r="BI12" s="265"/>
      <c r="BJ12" s="265"/>
      <c r="BK12" s="265"/>
      <c r="BL12" s="265"/>
      <c r="BM12" s="265"/>
      <c r="BN12" s="265"/>
      <c r="BO12" s="265"/>
      <c r="BP12" s="265"/>
      <c r="BQ12" s="265"/>
      <c r="BR12" s="265"/>
      <c r="BS12" s="265"/>
      <c r="BT12" s="265"/>
      <c r="BU12" s="265"/>
      <c r="BV12" s="265"/>
      <c r="BW12" s="265"/>
      <c r="BX12" s="265"/>
      <c r="BY12" s="265"/>
      <c r="BZ12" s="265"/>
      <c r="CA12" s="265"/>
      <c r="CB12" s="265"/>
      <c r="CC12" s="265"/>
      <c r="CD12" s="265"/>
      <c r="CE12" s="265"/>
      <c r="CF12" s="265"/>
      <c r="CG12" s="265"/>
      <c r="CH12" s="265"/>
      <c r="CI12" s="265"/>
      <c r="CJ12" s="265"/>
      <c r="CK12" s="265"/>
      <c r="CL12" s="265"/>
      <c r="CM12" s="265"/>
      <c r="CN12" s="265"/>
      <c r="CO12" s="265"/>
      <c r="CP12" s="265"/>
      <c r="CQ12" s="265"/>
      <c r="CR12" s="265"/>
      <c r="CS12" s="265"/>
      <c r="CT12" s="265"/>
      <c r="CU12" s="265"/>
      <c r="CV12" s="265"/>
      <c r="CW12" s="265"/>
      <c r="CX12" s="265"/>
      <c r="CY12" s="265"/>
      <c r="CZ12" s="265"/>
      <c r="DA12" s="265"/>
      <c r="DB12" s="265"/>
      <c r="DC12" s="265"/>
    </row>
    <row r="14" ht="15.75">
      <c r="H14" s="20" t="s">
        <v>90</v>
      </c>
    </row>
    <row r="16" spans="1:107" ht="63.75" customHeight="1">
      <c r="A16" s="261" t="s">
        <v>91</v>
      </c>
      <c r="B16" s="262"/>
      <c r="C16" s="262"/>
      <c r="D16" s="262"/>
      <c r="E16" s="262"/>
      <c r="F16" s="262"/>
      <c r="G16" s="262"/>
      <c r="H16" s="262"/>
      <c r="I16" s="262"/>
      <c r="J16" s="262"/>
      <c r="K16" s="262"/>
      <c r="L16" s="262"/>
      <c r="M16" s="262"/>
      <c r="N16" s="262"/>
      <c r="O16" s="262"/>
      <c r="P16" s="262"/>
      <c r="Q16" s="262"/>
      <c r="R16" s="262"/>
      <c r="S16" s="262"/>
      <c r="T16" s="262"/>
      <c r="U16" s="262"/>
      <c r="V16" s="262"/>
      <c r="W16" s="262"/>
      <c r="X16" s="262"/>
      <c r="Y16" s="262"/>
      <c r="Z16" s="262"/>
      <c r="AA16" s="262"/>
      <c r="AB16" s="262"/>
      <c r="AC16" s="262"/>
      <c r="AD16" s="262"/>
      <c r="AE16" s="262"/>
      <c r="AF16" s="262"/>
      <c r="AG16" s="262"/>
      <c r="AH16" s="262"/>
      <c r="AI16" s="262"/>
      <c r="AJ16" s="262"/>
      <c r="AK16" s="262"/>
      <c r="AL16" s="262"/>
      <c r="AM16" s="262"/>
      <c r="AN16" s="262"/>
      <c r="AO16" s="262"/>
      <c r="AP16" s="263"/>
      <c r="AQ16" s="261" t="s">
        <v>92</v>
      </c>
      <c r="AR16" s="262"/>
      <c r="AS16" s="262"/>
      <c r="AT16" s="262"/>
      <c r="AU16" s="262"/>
      <c r="AV16" s="262"/>
      <c r="AW16" s="262"/>
      <c r="AX16" s="262"/>
      <c r="AY16" s="262"/>
      <c r="AZ16" s="262"/>
      <c r="BA16" s="262"/>
      <c r="BB16" s="262"/>
      <c r="BC16" s="262"/>
      <c r="BD16" s="262"/>
      <c r="BE16" s="262"/>
      <c r="BF16" s="263"/>
      <c r="BG16" s="261" t="s">
        <v>93</v>
      </c>
      <c r="BH16" s="262"/>
      <c r="BI16" s="262"/>
      <c r="BJ16" s="262"/>
      <c r="BK16" s="262"/>
      <c r="BL16" s="262"/>
      <c r="BM16" s="262"/>
      <c r="BN16" s="262"/>
      <c r="BO16" s="262"/>
      <c r="BP16" s="262"/>
      <c r="BQ16" s="262"/>
      <c r="BR16" s="262"/>
      <c r="BS16" s="262"/>
      <c r="BT16" s="262"/>
      <c r="BU16" s="263"/>
      <c r="BV16" s="261" t="s">
        <v>94</v>
      </c>
      <c r="BW16" s="262"/>
      <c r="BX16" s="262"/>
      <c r="BY16" s="262"/>
      <c r="BZ16" s="262"/>
      <c r="CA16" s="262"/>
      <c r="CB16" s="262"/>
      <c r="CC16" s="262"/>
      <c r="CD16" s="262"/>
      <c r="CE16" s="262"/>
      <c r="CF16" s="262"/>
      <c r="CG16" s="262"/>
      <c r="CH16" s="263"/>
      <c r="CI16" s="261" t="s">
        <v>95</v>
      </c>
      <c r="CJ16" s="262"/>
      <c r="CK16" s="262"/>
      <c r="CL16" s="262"/>
      <c r="CM16" s="262"/>
      <c r="CN16" s="262"/>
      <c r="CO16" s="262"/>
      <c r="CP16" s="262"/>
      <c r="CQ16" s="262"/>
      <c r="CR16" s="262"/>
      <c r="CS16" s="262"/>
      <c r="CT16" s="262"/>
      <c r="CU16" s="262"/>
      <c r="CV16" s="262"/>
      <c r="CW16" s="262"/>
      <c r="CX16" s="262"/>
      <c r="CY16" s="262"/>
      <c r="CZ16" s="262"/>
      <c r="DA16" s="262"/>
      <c r="DB16" s="262"/>
      <c r="DC16" s="263"/>
    </row>
    <row r="17" spans="1:107" ht="15.75">
      <c r="A17" s="249">
        <v>1</v>
      </c>
      <c r="B17" s="250"/>
      <c r="C17" s="250"/>
      <c r="D17" s="250"/>
      <c r="E17" s="250"/>
      <c r="F17" s="250"/>
      <c r="G17" s="250"/>
      <c r="H17" s="250"/>
      <c r="I17" s="250"/>
      <c r="J17" s="250"/>
      <c r="K17" s="250"/>
      <c r="L17" s="250"/>
      <c r="M17" s="250"/>
      <c r="N17" s="250"/>
      <c r="O17" s="250"/>
      <c r="P17" s="250"/>
      <c r="Q17" s="250"/>
      <c r="R17" s="250"/>
      <c r="S17" s="250"/>
      <c r="T17" s="250"/>
      <c r="U17" s="250"/>
      <c r="V17" s="250"/>
      <c r="W17" s="250"/>
      <c r="X17" s="250"/>
      <c r="Y17" s="250"/>
      <c r="Z17" s="250"/>
      <c r="AA17" s="250"/>
      <c r="AB17" s="250"/>
      <c r="AC17" s="250"/>
      <c r="AD17" s="250"/>
      <c r="AE17" s="250"/>
      <c r="AF17" s="250"/>
      <c r="AG17" s="250"/>
      <c r="AH17" s="250"/>
      <c r="AI17" s="250"/>
      <c r="AJ17" s="250"/>
      <c r="AK17" s="250"/>
      <c r="AL17" s="250"/>
      <c r="AM17" s="250"/>
      <c r="AN17" s="250"/>
      <c r="AO17" s="250"/>
      <c r="AP17" s="251"/>
      <c r="AQ17" s="249">
        <v>2</v>
      </c>
      <c r="AR17" s="250"/>
      <c r="AS17" s="250"/>
      <c r="AT17" s="250"/>
      <c r="AU17" s="250"/>
      <c r="AV17" s="250"/>
      <c r="AW17" s="250"/>
      <c r="AX17" s="250"/>
      <c r="AY17" s="250"/>
      <c r="AZ17" s="250"/>
      <c r="BA17" s="250"/>
      <c r="BB17" s="250"/>
      <c r="BC17" s="250"/>
      <c r="BD17" s="250"/>
      <c r="BE17" s="250"/>
      <c r="BF17" s="251"/>
      <c r="BG17" s="249">
        <v>3</v>
      </c>
      <c r="BH17" s="250"/>
      <c r="BI17" s="250"/>
      <c r="BJ17" s="250"/>
      <c r="BK17" s="250"/>
      <c r="BL17" s="250"/>
      <c r="BM17" s="250"/>
      <c r="BN17" s="250"/>
      <c r="BO17" s="250"/>
      <c r="BP17" s="250"/>
      <c r="BQ17" s="250"/>
      <c r="BR17" s="250"/>
      <c r="BS17" s="250"/>
      <c r="BT17" s="250"/>
      <c r="BU17" s="251"/>
      <c r="BV17" s="249">
        <v>4</v>
      </c>
      <c r="BW17" s="250"/>
      <c r="BX17" s="250"/>
      <c r="BY17" s="250"/>
      <c r="BZ17" s="250"/>
      <c r="CA17" s="250"/>
      <c r="CB17" s="250"/>
      <c r="CC17" s="250"/>
      <c r="CD17" s="250"/>
      <c r="CE17" s="250"/>
      <c r="CF17" s="250"/>
      <c r="CG17" s="250"/>
      <c r="CH17" s="251"/>
      <c r="CI17" s="249">
        <v>5</v>
      </c>
      <c r="CJ17" s="250"/>
      <c r="CK17" s="250"/>
      <c r="CL17" s="250"/>
      <c r="CM17" s="250"/>
      <c r="CN17" s="250"/>
      <c r="CO17" s="250"/>
      <c r="CP17" s="250"/>
      <c r="CQ17" s="250"/>
      <c r="CR17" s="250"/>
      <c r="CS17" s="250"/>
      <c r="CT17" s="250"/>
      <c r="CU17" s="250"/>
      <c r="CV17" s="250"/>
      <c r="CW17" s="250"/>
      <c r="CX17" s="250"/>
      <c r="CY17" s="250"/>
      <c r="CZ17" s="250"/>
      <c r="DA17" s="250"/>
      <c r="DB17" s="250"/>
      <c r="DC17" s="251"/>
    </row>
    <row r="18" ht="15.75">
      <c r="H18" s="20" t="s">
        <v>96</v>
      </c>
    </row>
    <row r="20" spans="1:107" s="22" customFormat="1" ht="125.25" customHeight="1">
      <c r="A20" s="258" t="s">
        <v>97</v>
      </c>
      <c r="B20" s="259"/>
      <c r="C20" s="259"/>
      <c r="D20" s="259"/>
      <c r="E20" s="259"/>
      <c r="F20" s="259"/>
      <c r="G20" s="259"/>
      <c r="H20" s="259"/>
      <c r="I20" s="259"/>
      <c r="J20" s="259"/>
      <c r="K20" s="259"/>
      <c r="L20" s="259"/>
      <c r="M20" s="259"/>
      <c r="N20" s="259"/>
      <c r="O20" s="260"/>
      <c r="P20" s="258" t="s">
        <v>98</v>
      </c>
      <c r="Q20" s="259"/>
      <c r="R20" s="259"/>
      <c r="S20" s="259"/>
      <c r="T20" s="259"/>
      <c r="U20" s="259"/>
      <c r="V20" s="259"/>
      <c r="W20" s="259"/>
      <c r="X20" s="259"/>
      <c r="Y20" s="259"/>
      <c r="Z20" s="259"/>
      <c r="AA20" s="259"/>
      <c r="AB20" s="259"/>
      <c r="AC20" s="259"/>
      <c r="AD20" s="259"/>
      <c r="AE20" s="259"/>
      <c r="AF20" s="259"/>
      <c r="AG20" s="259"/>
      <c r="AH20" s="259"/>
      <c r="AI20" s="259"/>
      <c r="AJ20" s="259"/>
      <c r="AK20" s="259"/>
      <c r="AL20" s="260"/>
      <c r="AM20" s="258" t="s">
        <v>99</v>
      </c>
      <c r="AN20" s="259"/>
      <c r="AO20" s="259"/>
      <c r="AP20" s="259"/>
      <c r="AQ20" s="259"/>
      <c r="AR20" s="259"/>
      <c r="AS20" s="259"/>
      <c r="AT20" s="259"/>
      <c r="AU20" s="259"/>
      <c r="AV20" s="259"/>
      <c r="AW20" s="259"/>
      <c r="AX20" s="259"/>
      <c r="AY20" s="259"/>
      <c r="AZ20" s="259"/>
      <c r="BA20" s="260"/>
      <c r="BB20" s="258" t="s">
        <v>100</v>
      </c>
      <c r="BC20" s="259"/>
      <c r="BD20" s="259"/>
      <c r="BE20" s="259"/>
      <c r="BF20" s="259"/>
      <c r="BG20" s="259"/>
      <c r="BH20" s="259"/>
      <c r="BI20" s="259"/>
      <c r="BJ20" s="259"/>
      <c r="BK20" s="259"/>
      <c r="BL20" s="259"/>
      <c r="BM20" s="260"/>
      <c r="BN20" s="258" t="s">
        <v>101</v>
      </c>
      <c r="BO20" s="259"/>
      <c r="BP20" s="259"/>
      <c r="BQ20" s="259"/>
      <c r="BR20" s="259"/>
      <c r="BS20" s="259"/>
      <c r="BT20" s="259"/>
      <c r="BU20" s="259"/>
      <c r="BV20" s="259"/>
      <c r="BW20" s="259"/>
      <c r="BX20" s="259"/>
      <c r="BY20" s="259"/>
      <c r="BZ20" s="259"/>
      <c r="CA20" s="259"/>
      <c r="CB20" s="260"/>
      <c r="CC20" s="258" t="s">
        <v>102</v>
      </c>
      <c r="CD20" s="259"/>
      <c r="CE20" s="259"/>
      <c r="CF20" s="259"/>
      <c r="CG20" s="259"/>
      <c r="CH20" s="259"/>
      <c r="CI20" s="259"/>
      <c r="CJ20" s="259"/>
      <c r="CK20" s="259"/>
      <c r="CL20" s="259"/>
      <c r="CM20" s="259"/>
      <c r="CN20" s="259"/>
      <c r="CO20" s="260"/>
      <c r="CP20" s="258" t="s">
        <v>103</v>
      </c>
      <c r="CQ20" s="259"/>
      <c r="CR20" s="259"/>
      <c r="CS20" s="259"/>
      <c r="CT20" s="259"/>
      <c r="CU20" s="259"/>
      <c r="CV20" s="259"/>
      <c r="CW20" s="259"/>
      <c r="CX20" s="259"/>
      <c r="CY20" s="259"/>
      <c r="CZ20" s="259"/>
      <c r="DA20" s="259"/>
      <c r="DB20" s="259"/>
      <c r="DC20" s="260"/>
    </row>
    <row r="21" spans="1:107" ht="15.75">
      <c r="A21" s="255">
        <v>1</v>
      </c>
      <c r="B21" s="256"/>
      <c r="C21" s="256"/>
      <c r="D21" s="256"/>
      <c r="E21" s="256"/>
      <c r="F21" s="256"/>
      <c r="G21" s="256"/>
      <c r="H21" s="256"/>
      <c r="I21" s="256"/>
      <c r="J21" s="256"/>
      <c r="K21" s="256"/>
      <c r="L21" s="256"/>
      <c r="M21" s="256"/>
      <c r="N21" s="256"/>
      <c r="O21" s="257"/>
      <c r="P21" s="255">
        <v>2</v>
      </c>
      <c r="Q21" s="256"/>
      <c r="R21" s="256"/>
      <c r="S21" s="256"/>
      <c r="T21" s="256"/>
      <c r="U21" s="256"/>
      <c r="V21" s="256"/>
      <c r="W21" s="256"/>
      <c r="X21" s="256"/>
      <c r="Y21" s="256"/>
      <c r="Z21" s="256"/>
      <c r="AA21" s="256"/>
      <c r="AB21" s="256"/>
      <c r="AC21" s="256"/>
      <c r="AD21" s="256"/>
      <c r="AE21" s="256"/>
      <c r="AF21" s="256"/>
      <c r="AG21" s="256"/>
      <c r="AH21" s="256"/>
      <c r="AI21" s="256"/>
      <c r="AJ21" s="256"/>
      <c r="AK21" s="256"/>
      <c r="AL21" s="257"/>
      <c r="AM21" s="255">
        <v>3</v>
      </c>
      <c r="AN21" s="256"/>
      <c r="AO21" s="256"/>
      <c r="AP21" s="256"/>
      <c r="AQ21" s="256"/>
      <c r="AR21" s="256"/>
      <c r="AS21" s="256"/>
      <c r="AT21" s="256"/>
      <c r="AU21" s="256"/>
      <c r="AV21" s="256"/>
      <c r="AW21" s="256"/>
      <c r="AX21" s="256"/>
      <c r="AY21" s="256"/>
      <c r="AZ21" s="256"/>
      <c r="BA21" s="257"/>
      <c r="BB21" s="255">
        <v>4</v>
      </c>
      <c r="BC21" s="256"/>
      <c r="BD21" s="256"/>
      <c r="BE21" s="256"/>
      <c r="BF21" s="256"/>
      <c r="BG21" s="256"/>
      <c r="BH21" s="256"/>
      <c r="BI21" s="256"/>
      <c r="BJ21" s="256"/>
      <c r="BK21" s="256"/>
      <c r="BL21" s="256"/>
      <c r="BM21" s="257"/>
      <c r="BN21" s="255">
        <v>5</v>
      </c>
      <c r="BO21" s="256"/>
      <c r="BP21" s="256"/>
      <c r="BQ21" s="256"/>
      <c r="BR21" s="256"/>
      <c r="BS21" s="256"/>
      <c r="BT21" s="256"/>
      <c r="BU21" s="256"/>
      <c r="BV21" s="256"/>
      <c r="BW21" s="256"/>
      <c r="BX21" s="256"/>
      <c r="BY21" s="256"/>
      <c r="BZ21" s="256"/>
      <c r="CA21" s="256"/>
      <c r="CB21" s="257"/>
      <c r="CC21" s="255">
        <v>6</v>
      </c>
      <c r="CD21" s="256"/>
      <c r="CE21" s="256"/>
      <c r="CF21" s="256"/>
      <c r="CG21" s="256"/>
      <c r="CH21" s="256"/>
      <c r="CI21" s="256"/>
      <c r="CJ21" s="256"/>
      <c r="CK21" s="256"/>
      <c r="CL21" s="256"/>
      <c r="CM21" s="256"/>
      <c r="CN21" s="256"/>
      <c r="CO21" s="257"/>
      <c r="CP21" s="255">
        <v>7</v>
      </c>
      <c r="CQ21" s="256"/>
      <c r="CR21" s="256"/>
      <c r="CS21" s="256"/>
      <c r="CT21" s="256"/>
      <c r="CU21" s="256"/>
      <c r="CV21" s="256"/>
      <c r="CW21" s="256"/>
      <c r="CX21" s="256"/>
      <c r="CY21" s="256"/>
      <c r="CZ21" s="256"/>
      <c r="DA21" s="256"/>
      <c r="DB21" s="256"/>
      <c r="DC21" s="257"/>
    </row>
    <row r="22" spans="1:107" ht="15.75">
      <c r="A22" s="193"/>
      <c r="B22" s="193"/>
      <c r="C22" s="193"/>
      <c r="D22" s="193"/>
      <c r="E22" s="193"/>
      <c r="F22" s="193"/>
      <c r="G22" s="193"/>
      <c r="H22" s="193"/>
      <c r="I22" s="193"/>
      <c r="J22" s="193"/>
      <c r="K22" s="193"/>
      <c r="L22" s="193"/>
      <c r="M22" s="193"/>
      <c r="N22" s="193"/>
      <c r="O22" s="193"/>
      <c r="P22" s="193"/>
      <c r="Q22" s="193"/>
      <c r="R22" s="193"/>
      <c r="S22" s="193"/>
      <c r="T22" s="193"/>
      <c r="U22" s="193"/>
      <c r="V22" s="193"/>
      <c r="W22" s="193"/>
      <c r="X22" s="193"/>
      <c r="Y22" s="193"/>
      <c r="Z22" s="193"/>
      <c r="AA22" s="193"/>
      <c r="AB22" s="193"/>
      <c r="AC22" s="193"/>
      <c r="AD22" s="193"/>
      <c r="AE22" s="193"/>
      <c r="AF22" s="193"/>
      <c r="AG22" s="193"/>
      <c r="AH22" s="193"/>
      <c r="AI22" s="193"/>
      <c r="AJ22" s="193"/>
      <c r="AK22" s="193"/>
      <c r="AL22" s="193"/>
      <c r="AM22" s="193"/>
      <c r="AN22" s="193"/>
      <c r="AO22" s="193"/>
      <c r="AP22" s="193"/>
      <c r="AQ22" s="193"/>
      <c r="AR22" s="193"/>
      <c r="AS22" s="193"/>
      <c r="AT22" s="193"/>
      <c r="AU22" s="193"/>
      <c r="AV22" s="193"/>
      <c r="AW22" s="193"/>
      <c r="AX22" s="193"/>
      <c r="AY22" s="193"/>
      <c r="AZ22" s="193"/>
      <c r="BA22" s="193"/>
      <c r="BB22" s="193"/>
      <c r="BC22" s="193"/>
      <c r="BD22" s="193"/>
      <c r="BE22" s="193"/>
      <c r="BF22" s="193"/>
      <c r="BG22" s="193"/>
      <c r="BH22" s="193"/>
      <c r="BI22" s="193"/>
      <c r="BJ22" s="193"/>
      <c r="BK22" s="193"/>
      <c r="BL22" s="193"/>
      <c r="BM22" s="193"/>
      <c r="BN22" s="193"/>
      <c r="BO22" s="193"/>
      <c r="BP22" s="193"/>
      <c r="BQ22" s="193"/>
      <c r="BR22" s="193"/>
      <c r="BS22" s="193"/>
      <c r="BT22" s="193"/>
      <c r="BU22" s="193"/>
      <c r="BV22" s="193"/>
      <c r="BW22" s="193"/>
      <c r="BX22" s="193"/>
      <c r="BY22" s="193"/>
      <c r="BZ22" s="193"/>
      <c r="CA22" s="193"/>
      <c r="CB22" s="193"/>
      <c r="CC22" s="193"/>
      <c r="CD22" s="193"/>
      <c r="CE22" s="193"/>
      <c r="CF22" s="193"/>
      <c r="CG22" s="193"/>
      <c r="CH22" s="193"/>
      <c r="CI22" s="193"/>
      <c r="CJ22" s="193"/>
      <c r="CK22" s="193"/>
      <c r="CL22" s="193"/>
      <c r="CM22" s="193"/>
      <c r="CN22" s="193"/>
      <c r="CO22" s="193"/>
      <c r="CP22" s="193"/>
      <c r="CQ22" s="193"/>
      <c r="CR22" s="193"/>
      <c r="CS22" s="193"/>
      <c r="CT22" s="193"/>
      <c r="CU22" s="193"/>
      <c r="CV22" s="193"/>
      <c r="CW22" s="193"/>
      <c r="CX22" s="193"/>
      <c r="CY22" s="193"/>
      <c r="CZ22" s="193"/>
      <c r="DA22" s="193"/>
      <c r="DB22" s="193"/>
      <c r="DC22" s="193"/>
    </row>
    <row r="23" ht="15.75">
      <c r="H23" s="20" t="s">
        <v>104</v>
      </c>
    </row>
    <row r="24" ht="15.75">
      <c r="A24" s="20" t="s">
        <v>105</v>
      </c>
    </row>
    <row r="26" spans="1:107" s="22" customFormat="1" ht="150.75" customHeight="1">
      <c r="A26" s="258" t="s">
        <v>97</v>
      </c>
      <c r="B26" s="259"/>
      <c r="C26" s="259"/>
      <c r="D26" s="259"/>
      <c r="E26" s="259"/>
      <c r="F26" s="259"/>
      <c r="G26" s="259"/>
      <c r="H26" s="259"/>
      <c r="I26" s="259"/>
      <c r="J26" s="259"/>
      <c r="K26" s="259"/>
      <c r="L26" s="259"/>
      <c r="M26" s="259"/>
      <c r="N26" s="259"/>
      <c r="O26" s="260"/>
      <c r="P26" s="258" t="s">
        <v>98</v>
      </c>
      <c r="Q26" s="259"/>
      <c r="R26" s="259"/>
      <c r="S26" s="259"/>
      <c r="T26" s="259"/>
      <c r="U26" s="259"/>
      <c r="V26" s="259"/>
      <c r="W26" s="259"/>
      <c r="X26" s="259"/>
      <c r="Y26" s="259"/>
      <c r="Z26" s="259"/>
      <c r="AA26" s="259"/>
      <c r="AB26" s="259"/>
      <c r="AC26" s="259"/>
      <c r="AD26" s="259"/>
      <c r="AE26" s="259"/>
      <c r="AF26" s="259"/>
      <c r="AG26" s="259"/>
      <c r="AH26" s="259"/>
      <c r="AI26" s="259"/>
      <c r="AJ26" s="259"/>
      <c r="AK26" s="259"/>
      <c r="AL26" s="260"/>
      <c r="AM26" s="258" t="s">
        <v>99</v>
      </c>
      <c r="AN26" s="259"/>
      <c r="AO26" s="259"/>
      <c r="AP26" s="259"/>
      <c r="AQ26" s="259"/>
      <c r="AR26" s="259"/>
      <c r="AS26" s="259"/>
      <c r="AT26" s="259"/>
      <c r="AU26" s="259"/>
      <c r="AV26" s="259"/>
      <c r="AW26" s="259"/>
      <c r="AX26" s="259"/>
      <c r="AY26" s="259"/>
      <c r="AZ26" s="259"/>
      <c r="BA26" s="260"/>
      <c r="BB26" s="258" t="s">
        <v>106</v>
      </c>
      <c r="BC26" s="259"/>
      <c r="BD26" s="259"/>
      <c r="BE26" s="259"/>
      <c r="BF26" s="259"/>
      <c r="BG26" s="259"/>
      <c r="BH26" s="259"/>
      <c r="BI26" s="259"/>
      <c r="BJ26" s="259"/>
      <c r="BK26" s="259"/>
      <c r="BL26" s="259"/>
      <c r="BM26" s="259"/>
      <c r="BN26" s="260"/>
      <c r="BO26" s="258" t="s">
        <v>107</v>
      </c>
      <c r="BP26" s="259"/>
      <c r="BQ26" s="259"/>
      <c r="BR26" s="259"/>
      <c r="BS26" s="259"/>
      <c r="BT26" s="259"/>
      <c r="BU26" s="259"/>
      <c r="BV26" s="259"/>
      <c r="BW26" s="259"/>
      <c r="BX26" s="259"/>
      <c r="BY26" s="259"/>
      <c r="BZ26" s="259"/>
      <c r="CA26" s="259"/>
      <c r="CB26" s="259"/>
      <c r="CC26" s="260"/>
      <c r="CD26" s="258" t="s">
        <v>102</v>
      </c>
      <c r="CE26" s="259"/>
      <c r="CF26" s="259"/>
      <c r="CG26" s="259"/>
      <c r="CH26" s="259"/>
      <c r="CI26" s="259"/>
      <c r="CJ26" s="259"/>
      <c r="CK26" s="259"/>
      <c r="CL26" s="259"/>
      <c r="CM26" s="259"/>
      <c r="CN26" s="259"/>
      <c r="CO26" s="259"/>
      <c r="CP26" s="260"/>
      <c r="CQ26" s="258" t="s">
        <v>103</v>
      </c>
      <c r="CR26" s="259"/>
      <c r="CS26" s="259"/>
      <c r="CT26" s="259"/>
      <c r="CU26" s="259"/>
      <c r="CV26" s="259"/>
      <c r="CW26" s="259"/>
      <c r="CX26" s="259"/>
      <c r="CY26" s="259"/>
      <c r="CZ26" s="259"/>
      <c r="DA26" s="259"/>
      <c r="DB26" s="259"/>
      <c r="DC26" s="260"/>
    </row>
    <row r="27" spans="1:107" ht="15.75">
      <c r="A27" s="249">
        <v>1</v>
      </c>
      <c r="B27" s="250"/>
      <c r="C27" s="250"/>
      <c r="D27" s="250"/>
      <c r="E27" s="250"/>
      <c r="F27" s="250"/>
      <c r="G27" s="250"/>
      <c r="H27" s="250"/>
      <c r="I27" s="250"/>
      <c r="J27" s="250"/>
      <c r="K27" s="250"/>
      <c r="L27" s="250"/>
      <c r="M27" s="250"/>
      <c r="N27" s="250"/>
      <c r="O27" s="251"/>
      <c r="P27" s="249">
        <v>2</v>
      </c>
      <c r="Q27" s="250"/>
      <c r="R27" s="250"/>
      <c r="S27" s="250"/>
      <c r="T27" s="250"/>
      <c r="U27" s="250"/>
      <c r="V27" s="250"/>
      <c r="W27" s="250"/>
      <c r="X27" s="250"/>
      <c r="Y27" s="250"/>
      <c r="Z27" s="250"/>
      <c r="AA27" s="250"/>
      <c r="AB27" s="250"/>
      <c r="AC27" s="250"/>
      <c r="AD27" s="250"/>
      <c r="AE27" s="250"/>
      <c r="AF27" s="250"/>
      <c r="AG27" s="250"/>
      <c r="AH27" s="250"/>
      <c r="AI27" s="250"/>
      <c r="AJ27" s="250"/>
      <c r="AK27" s="250"/>
      <c r="AL27" s="251"/>
      <c r="AM27" s="249">
        <v>3</v>
      </c>
      <c r="AN27" s="250"/>
      <c r="AO27" s="250"/>
      <c r="AP27" s="250"/>
      <c r="AQ27" s="250"/>
      <c r="AR27" s="250"/>
      <c r="AS27" s="250"/>
      <c r="AT27" s="250"/>
      <c r="AU27" s="250"/>
      <c r="AV27" s="250"/>
      <c r="AW27" s="250"/>
      <c r="AX27" s="250"/>
      <c r="AY27" s="250"/>
      <c r="AZ27" s="250"/>
      <c r="BA27" s="251"/>
      <c r="BB27" s="249">
        <v>4</v>
      </c>
      <c r="BC27" s="250"/>
      <c r="BD27" s="250"/>
      <c r="BE27" s="250"/>
      <c r="BF27" s="250"/>
      <c r="BG27" s="250"/>
      <c r="BH27" s="250"/>
      <c r="BI27" s="250"/>
      <c r="BJ27" s="250"/>
      <c r="BK27" s="250"/>
      <c r="BL27" s="250"/>
      <c r="BM27" s="250"/>
      <c r="BN27" s="251"/>
      <c r="BO27" s="249">
        <v>5</v>
      </c>
      <c r="BP27" s="250"/>
      <c r="BQ27" s="250"/>
      <c r="BR27" s="250"/>
      <c r="BS27" s="250"/>
      <c r="BT27" s="250"/>
      <c r="BU27" s="250"/>
      <c r="BV27" s="250"/>
      <c r="BW27" s="250"/>
      <c r="BX27" s="250"/>
      <c r="BY27" s="250"/>
      <c r="BZ27" s="250"/>
      <c r="CA27" s="250"/>
      <c r="CB27" s="250"/>
      <c r="CC27" s="251"/>
      <c r="CD27" s="249">
        <v>6</v>
      </c>
      <c r="CE27" s="250"/>
      <c r="CF27" s="250"/>
      <c r="CG27" s="250"/>
      <c r="CH27" s="250"/>
      <c r="CI27" s="250"/>
      <c r="CJ27" s="250"/>
      <c r="CK27" s="250"/>
      <c r="CL27" s="250"/>
      <c r="CM27" s="250"/>
      <c r="CN27" s="250"/>
      <c r="CO27" s="250"/>
      <c r="CP27" s="251"/>
      <c r="CQ27" s="249">
        <v>7</v>
      </c>
      <c r="CR27" s="250"/>
      <c r="CS27" s="250"/>
      <c r="CT27" s="250"/>
      <c r="CU27" s="250"/>
      <c r="CV27" s="250"/>
      <c r="CW27" s="250"/>
      <c r="CX27" s="250"/>
      <c r="CY27" s="250"/>
      <c r="CZ27" s="250"/>
      <c r="DA27" s="250"/>
      <c r="DB27" s="250"/>
      <c r="DC27" s="251"/>
    </row>
    <row r="29" spans="1:107" ht="15.75">
      <c r="A29" s="247" t="s">
        <v>108</v>
      </c>
      <c r="B29" s="247"/>
      <c r="C29" s="247"/>
      <c r="D29" s="247"/>
      <c r="E29" s="247"/>
      <c r="F29" s="247"/>
      <c r="G29" s="247"/>
      <c r="H29" s="247"/>
      <c r="I29" s="247"/>
      <c r="J29" s="247"/>
      <c r="K29" s="247"/>
      <c r="L29" s="247"/>
      <c r="M29" s="247"/>
      <c r="N29" s="247"/>
      <c r="O29" s="247"/>
      <c r="P29" s="247"/>
      <c r="Q29" s="247"/>
      <c r="R29" s="247"/>
      <c r="S29" s="247"/>
      <c r="T29" s="247"/>
      <c r="U29" s="247"/>
      <c r="V29" s="247"/>
      <c r="W29" s="247"/>
      <c r="X29" s="247"/>
      <c r="Y29" s="247"/>
      <c r="Z29" s="247"/>
      <c r="AA29" s="247"/>
      <c r="AB29" s="247"/>
      <c r="AC29" s="247"/>
      <c r="AD29" s="247"/>
      <c r="AE29" s="247"/>
      <c r="AF29" s="247"/>
      <c r="AG29" s="247"/>
      <c r="AH29" s="247"/>
      <c r="AI29" s="247"/>
      <c r="AJ29" s="247"/>
      <c r="AK29" s="247"/>
      <c r="AL29" s="247"/>
      <c r="AM29" s="247"/>
      <c r="AN29" s="247"/>
      <c r="AO29" s="247"/>
      <c r="AP29" s="247"/>
      <c r="AQ29" s="247"/>
      <c r="AR29" s="247"/>
      <c r="AS29" s="247"/>
      <c r="AT29" s="247"/>
      <c r="AU29" s="247"/>
      <c r="AV29" s="247"/>
      <c r="AW29" s="247"/>
      <c r="BA29" s="253"/>
      <c r="BB29" s="253"/>
      <c r="BC29" s="253"/>
      <c r="BD29" s="253"/>
      <c r="BE29" s="253"/>
      <c r="BF29" s="253"/>
      <c r="BG29" s="253"/>
      <c r="BH29" s="253"/>
      <c r="BI29" s="253"/>
      <c r="BJ29" s="253"/>
      <c r="BK29" s="253"/>
      <c r="BL29" s="253"/>
      <c r="BM29" s="253"/>
      <c r="BN29" s="253"/>
      <c r="BO29" s="253"/>
      <c r="BP29" s="253"/>
      <c r="BQ29" s="253"/>
      <c r="BR29" s="253"/>
      <c r="BV29" s="253" t="s">
        <v>269</v>
      </c>
      <c r="BW29" s="253"/>
      <c r="BX29" s="253"/>
      <c r="BY29" s="253"/>
      <c r="BZ29" s="253"/>
      <c r="CA29" s="253"/>
      <c r="CB29" s="253"/>
      <c r="CC29" s="253"/>
      <c r="CD29" s="253"/>
      <c r="CE29" s="253"/>
      <c r="CF29" s="253"/>
      <c r="CG29" s="253"/>
      <c r="CH29" s="253"/>
      <c r="CI29" s="253"/>
      <c r="CJ29" s="253"/>
      <c r="CK29" s="253"/>
      <c r="CL29" s="253"/>
      <c r="CM29" s="253"/>
      <c r="CN29" s="253"/>
      <c r="CO29" s="253"/>
      <c r="CP29" s="253"/>
      <c r="CQ29" s="253"/>
      <c r="CR29" s="253"/>
      <c r="CS29" s="253"/>
      <c r="CT29" s="253"/>
      <c r="CU29" s="253"/>
      <c r="CV29" s="253"/>
      <c r="CW29" s="253"/>
      <c r="CX29" s="253"/>
      <c r="CY29" s="253"/>
      <c r="CZ29" s="253"/>
      <c r="DA29" s="253"/>
      <c r="DB29" s="253"/>
      <c r="DC29" s="253"/>
    </row>
    <row r="30" spans="1:107" s="19" customFormat="1" ht="12.75">
      <c r="A30" s="254" t="s">
        <v>109</v>
      </c>
      <c r="B30" s="254"/>
      <c r="C30" s="254"/>
      <c r="D30" s="254"/>
      <c r="E30" s="254"/>
      <c r="F30" s="254"/>
      <c r="G30" s="254"/>
      <c r="H30" s="254"/>
      <c r="I30" s="254"/>
      <c r="J30" s="254"/>
      <c r="K30" s="254"/>
      <c r="L30" s="254"/>
      <c r="M30" s="254"/>
      <c r="N30" s="254"/>
      <c r="O30" s="254"/>
      <c r="P30" s="254"/>
      <c r="Q30" s="254"/>
      <c r="R30" s="254"/>
      <c r="S30" s="254"/>
      <c r="T30" s="254"/>
      <c r="U30" s="254"/>
      <c r="V30" s="254"/>
      <c r="W30" s="254"/>
      <c r="X30" s="254"/>
      <c r="Y30" s="254"/>
      <c r="Z30" s="254"/>
      <c r="AA30" s="254"/>
      <c r="AB30" s="254"/>
      <c r="AC30" s="254"/>
      <c r="AD30" s="254"/>
      <c r="AE30" s="254"/>
      <c r="AF30" s="254"/>
      <c r="AG30" s="254"/>
      <c r="AH30" s="254"/>
      <c r="AI30" s="254"/>
      <c r="AJ30" s="254"/>
      <c r="AK30" s="254"/>
      <c r="AL30" s="254"/>
      <c r="AM30" s="254"/>
      <c r="AN30" s="254"/>
      <c r="AO30" s="254"/>
      <c r="AP30" s="254"/>
      <c r="AQ30" s="254"/>
      <c r="AR30" s="254"/>
      <c r="AS30" s="254"/>
      <c r="AT30" s="254"/>
      <c r="AU30" s="254"/>
      <c r="AV30" s="254"/>
      <c r="AW30" s="254"/>
      <c r="BA30" s="248" t="s">
        <v>110</v>
      </c>
      <c r="BB30" s="248"/>
      <c r="BC30" s="248"/>
      <c r="BD30" s="248"/>
      <c r="BE30" s="248"/>
      <c r="BF30" s="248"/>
      <c r="BG30" s="248"/>
      <c r="BH30" s="248"/>
      <c r="BI30" s="248"/>
      <c r="BJ30" s="248"/>
      <c r="BK30" s="248"/>
      <c r="BL30" s="248"/>
      <c r="BM30" s="248"/>
      <c r="BN30" s="248"/>
      <c r="BO30" s="248"/>
      <c r="BP30" s="248"/>
      <c r="BQ30" s="248"/>
      <c r="BR30" s="248"/>
      <c r="BS30" s="23"/>
      <c r="BT30" s="23"/>
      <c r="BU30" s="23"/>
      <c r="BV30" s="248" t="s">
        <v>111</v>
      </c>
      <c r="BW30" s="248"/>
      <c r="BX30" s="248"/>
      <c r="BY30" s="248"/>
      <c r="BZ30" s="248"/>
      <c r="CA30" s="248"/>
      <c r="CB30" s="248"/>
      <c r="CC30" s="248"/>
      <c r="CD30" s="248"/>
      <c r="CE30" s="248"/>
      <c r="CF30" s="248"/>
      <c r="CG30" s="248"/>
      <c r="CH30" s="248"/>
      <c r="CI30" s="248"/>
      <c r="CJ30" s="248"/>
      <c r="CK30" s="248"/>
      <c r="CL30" s="248"/>
      <c r="CM30" s="248"/>
      <c r="CN30" s="248"/>
      <c r="CO30" s="248"/>
      <c r="CP30" s="248"/>
      <c r="CQ30" s="248"/>
      <c r="CR30" s="248"/>
      <c r="CS30" s="248"/>
      <c r="CT30" s="248"/>
      <c r="CU30" s="248"/>
      <c r="CV30" s="248"/>
      <c r="CW30" s="248"/>
      <c r="CX30" s="248"/>
      <c r="CY30" s="248"/>
      <c r="CZ30" s="248"/>
      <c r="DA30" s="248"/>
      <c r="DB30" s="248"/>
      <c r="DC30" s="248"/>
    </row>
    <row r="31" spans="1:49" ht="15.75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</row>
    <row r="32" spans="1:107" ht="35.25" customHeight="1">
      <c r="A32" s="252" t="s">
        <v>212</v>
      </c>
      <c r="B32" s="252"/>
      <c r="C32" s="252"/>
      <c r="D32" s="252"/>
      <c r="E32" s="252"/>
      <c r="F32" s="252"/>
      <c r="G32" s="252"/>
      <c r="H32" s="252"/>
      <c r="I32" s="252"/>
      <c r="J32" s="252"/>
      <c r="K32" s="252"/>
      <c r="L32" s="252"/>
      <c r="M32" s="252"/>
      <c r="N32" s="252"/>
      <c r="O32" s="252"/>
      <c r="P32" s="252"/>
      <c r="Q32" s="252"/>
      <c r="R32" s="252"/>
      <c r="S32" s="252"/>
      <c r="T32" s="252"/>
      <c r="U32" s="252"/>
      <c r="V32" s="252"/>
      <c r="W32" s="252"/>
      <c r="X32" s="252"/>
      <c r="Y32" s="252"/>
      <c r="Z32" s="252"/>
      <c r="AA32" s="252"/>
      <c r="AB32" s="252"/>
      <c r="AC32" s="252"/>
      <c r="AD32" s="252"/>
      <c r="AE32" s="252"/>
      <c r="AF32" s="252"/>
      <c r="AG32" s="252"/>
      <c r="AH32" s="252"/>
      <c r="AI32" s="252"/>
      <c r="AJ32" s="252"/>
      <c r="AK32" s="252"/>
      <c r="AL32" s="252"/>
      <c r="AM32" s="252"/>
      <c r="AN32" s="252"/>
      <c r="AO32" s="252"/>
      <c r="AP32" s="252"/>
      <c r="AQ32" s="252"/>
      <c r="AR32" s="252"/>
      <c r="AS32" s="252"/>
      <c r="AT32" s="252"/>
      <c r="AU32" s="252"/>
      <c r="AV32" s="252"/>
      <c r="AW32" s="252"/>
      <c r="BA32" s="253"/>
      <c r="BB32" s="253"/>
      <c r="BC32" s="253"/>
      <c r="BD32" s="253"/>
      <c r="BE32" s="253"/>
      <c r="BF32" s="253"/>
      <c r="BG32" s="253"/>
      <c r="BH32" s="253"/>
      <c r="BI32" s="253"/>
      <c r="BJ32" s="253"/>
      <c r="BK32" s="253"/>
      <c r="BL32" s="253"/>
      <c r="BM32" s="253"/>
      <c r="BN32" s="253"/>
      <c r="BO32" s="253"/>
      <c r="BP32" s="253"/>
      <c r="BQ32" s="253"/>
      <c r="BR32" s="253"/>
      <c r="BV32" s="253" t="s">
        <v>112</v>
      </c>
      <c r="BW32" s="253"/>
      <c r="BX32" s="253"/>
      <c r="BY32" s="253"/>
      <c r="BZ32" s="253"/>
      <c r="CA32" s="253"/>
      <c r="CB32" s="253"/>
      <c r="CC32" s="253"/>
      <c r="CD32" s="253"/>
      <c r="CE32" s="253"/>
      <c r="CF32" s="253"/>
      <c r="CG32" s="253"/>
      <c r="CH32" s="253"/>
      <c r="CI32" s="253"/>
      <c r="CJ32" s="253"/>
      <c r="CK32" s="253"/>
      <c r="CL32" s="253"/>
      <c r="CM32" s="253"/>
      <c r="CN32" s="253"/>
      <c r="CO32" s="253"/>
      <c r="CP32" s="253"/>
      <c r="CQ32" s="253"/>
      <c r="CR32" s="253"/>
      <c r="CS32" s="253"/>
      <c r="CT32" s="253"/>
      <c r="CU32" s="253"/>
      <c r="CV32" s="253"/>
      <c r="CW32" s="253"/>
      <c r="CX32" s="253"/>
      <c r="CY32" s="253"/>
      <c r="CZ32" s="253"/>
      <c r="DA32" s="253"/>
      <c r="DB32" s="253"/>
      <c r="DC32" s="253"/>
    </row>
    <row r="33" spans="1:107" s="19" customFormat="1" ht="12.75" customHeight="1">
      <c r="A33" s="254" t="s">
        <v>109</v>
      </c>
      <c r="B33" s="254"/>
      <c r="C33" s="254"/>
      <c r="D33" s="254"/>
      <c r="E33" s="254"/>
      <c r="F33" s="254"/>
      <c r="G33" s="254"/>
      <c r="H33" s="254"/>
      <c r="I33" s="254"/>
      <c r="J33" s="254"/>
      <c r="K33" s="254"/>
      <c r="L33" s="254"/>
      <c r="M33" s="254"/>
      <c r="N33" s="254"/>
      <c r="O33" s="254"/>
      <c r="P33" s="254"/>
      <c r="Q33" s="254"/>
      <c r="R33" s="254"/>
      <c r="S33" s="254"/>
      <c r="T33" s="254"/>
      <c r="U33" s="254"/>
      <c r="V33" s="254"/>
      <c r="W33" s="254"/>
      <c r="X33" s="254"/>
      <c r="Y33" s="254"/>
      <c r="Z33" s="254"/>
      <c r="AA33" s="254"/>
      <c r="AB33" s="254"/>
      <c r="AC33" s="254"/>
      <c r="AD33" s="254"/>
      <c r="AE33" s="254"/>
      <c r="AF33" s="254"/>
      <c r="AG33" s="254"/>
      <c r="AH33" s="254"/>
      <c r="AI33" s="254"/>
      <c r="AJ33" s="254"/>
      <c r="AK33" s="254"/>
      <c r="AL33" s="254"/>
      <c r="AM33" s="254"/>
      <c r="AN33" s="254"/>
      <c r="AO33" s="254"/>
      <c r="AP33" s="254"/>
      <c r="AQ33" s="254"/>
      <c r="AR33" s="254"/>
      <c r="AS33" s="254"/>
      <c r="AT33" s="254"/>
      <c r="AU33" s="254"/>
      <c r="AV33" s="254"/>
      <c r="AW33" s="254"/>
      <c r="BA33" s="248" t="s">
        <v>110</v>
      </c>
      <c r="BB33" s="248"/>
      <c r="BC33" s="248"/>
      <c r="BD33" s="248"/>
      <c r="BE33" s="248"/>
      <c r="BF33" s="248"/>
      <c r="BG33" s="248"/>
      <c r="BH33" s="248"/>
      <c r="BI33" s="248"/>
      <c r="BJ33" s="248"/>
      <c r="BK33" s="248"/>
      <c r="BL33" s="248"/>
      <c r="BM33" s="248"/>
      <c r="BN33" s="248"/>
      <c r="BO33" s="248"/>
      <c r="BP33" s="248"/>
      <c r="BQ33" s="248"/>
      <c r="BR33" s="248"/>
      <c r="BS33" s="23"/>
      <c r="BT33" s="23"/>
      <c r="BU33" s="23"/>
      <c r="BV33" s="248" t="s">
        <v>111</v>
      </c>
      <c r="BW33" s="248"/>
      <c r="BX33" s="248"/>
      <c r="BY33" s="248"/>
      <c r="BZ33" s="248"/>
      <c r="CA33" s="248"/>
      <c r="CB33" s="248"/>
      <c r="CC33" s="248"/>
      <c r="CD33" s="248"/>
      <c r="CE33" s="248"/>
      <c r="CF33" s="248"/>
      <c r="CG33" s="248"/>
      <c r="CH33" s="248"/>
      <c r="CI33" s="248"/>
      <c r="CJ33" s="248"/>
      <c r="CK33" s="248"/>
      <c r="CL33" s="248"/>
      <c r="CM33" s="248"/>
      <c r="CN33" s="248"/>
      <c r="CO33" s="248"/>
      <c r="CP33" s="248"/>
      <c r="CQ33" s="248"/>
      <c r="CR33" s="248"/>
      <c r="CS33" s="248"/>
      <c r="CT33" s="248"/>
      <c r="CU33" s="248"/>
      <c r="CV33" s="248"/>
      <c r="CW33" s="248"/>
      <c r="CX33" s="248"/>
      <c r="CY33" s="248"/>
      <c r="CZ33" s="248"/>
      <c r="DA33" s="248"/>
      <c r="DB33" s="248"/>
      <c r="DC33" s="248"/>
    </row>
    <row r="35" spans="2:107" ht="34.5" customHeight="1">
      <c r="B35" s="247" t="s">
        <v>247</v>
      </c>
      <c r="C35" s="247"/>
      <c r="D35" s="247"/>
      <c r="E35" s="247"/>
      <c r="F35" s="247"/>
      <c r="G35" s="247"/>
      <c r="H35" s="247"/>
      <c r="I35" s="247"/>
      <c r="J35" s="247"/>
      <c r="K35" s="247"/>
      <c r="L35" s="247"/>
      <c r="M35" s="247"/>
      <c r="N35" s="247"/>
      <c r="O35" s="247"/>
      <c r="P35" s="247"/>
      <c r="Q35" s="247"/>
      <c r="R35" s="247"/>
      <c r="S35" s="247"/>
      <c r="T35" s="247"/>
      <c r="U35" s="247"/>
      <c r="V35" s="247"/>
      <c r="W35" s="247"/>
      <c r="X35" s="247"/>
      <c r="Y35" s="247"/>
      <c r="Z35" s="247"/>
      <c r="AA35" s="247"/>
      <c r="AB35" s="247"/>
      <c r="AC35" s="247"/>
      <c r="AD35" s="247"/>
      <c r="AE35" s="247"/>
      <c r="AF35" s="247"/>
      <c r="AG35" s="247"/>
      <c r="AH35" s="247"/>
      <c r="AI35" s="247"/>
      <c r="AJ35" s="247"/>
      <c r="AK35" s="247"/>
      <c r="AL35" s="247"/>
      <c r="AM35" s="247"/>
      <c r="AN35" s="247"/>
      <c r="AO35" s="247"/>
      <c r="AP35" s="247"/>
      <c r="AQ35" s="247"/>
      <c r="AR35" s="247"/>
      <c r="AS35" s="247"/>
      <c r="AT35" s="247"/>
      <c r="AU35" s="247"/>
      <c r="AV35" s="247"/>
      <c r="AW35" s="247"/>
      <c r="AX35" s="247"/>
      <c r="AY35" s="25"/>
      <c r="AZ35" s="25"/>
      <c r="BA35" s="247"/>
      <c r="BB35" s="247"/>
      <c r="BC35" s="247"/>
      <c r="BD35" s="247"/>
      <c r="BE35" s="247"/>
      <c r="BF35" s="247"/>
      <c r="BG35" s="247"/>
      <c r="BH35" s="247"/>
      <c r="BI35" s="247"/>
      <c r="BJ35" s="247"/>
      <c r="BK35" s="247"/>
      <c r="BL35" s="247"/>
      <c r="BM35" s="247"/>
      <c r="BN35" s="247"/>
      <c r="BO35" s="247"/>
      <c r="BP35" s="247"/>
      <c r="BQ35" s="247"/>
      <c r="BR35" s="247"/>
      <c r="BS35" s="26"/>
      <c r="BT35" s="26"/>
      <c r="BU35" s="26"/>
      <c r="BV35" s="247"/>
      <c r="BW35" s="247"/>
      <c r="BX35" s="247"/>
      <c r="BY35" s="247"/>
      <c r="BZ35" s="247"/>
      <c r="CA35" s="247"/>
      <c r="CB35" s="247"/>
      <c r="CC35" s="247"/>
      <c r="CD35" s="247"/>
      <c r="CE35" s="247"/>
      <c r="CF35" s="247"/>
      <c r="CG35" s="247"/>
      <c r="CH35" s="247"/>
      <c r="CI35" s="247"/>
      <c r="CJ35" s="247"/>
      <c r="CK35" s="247"/>
      <c r="CL35" s="247"/>
      <c r="CM35" s="247"/>
      <c r="CN35" s="247"/>
      <c r="CO35" s="247"/>
      <c r="CP35" s="247"/>
      <c r="CQ35" s="247"/>
      <c r="CR35" s="247"/>
      <c r="CS35" s="247"/>
      <c r="CT35" s="247"/>
      <c r="CU35" s="247"/>
      <c r="CV35" s="247"/>
      <c r="CW35" s="247"/>
      <c r="CX35" s="247"/>
      <c r="CY35" s="247"/>
      <c r="CZ35" s="247"/>
      <c r="DA35" s="247"/>
      <c r="DB35" s="247"/>
      <c r="DC35" s="247"/>
    </row>
    <row r="36" spans="2:107" ht="15.75">
      <c r="B36" s="254" t="s">
        <v>109</v>
      </c>
      <c r="C36" s="254"/>
      <c r="D36" s="254"/>
      <c r="E36" s="254"/>
      <c r="F36" s="254"/>
      <c r="G36" s="254"/>
      <c r="H36" s="254"/>
      <c r="I36" s="254"/>
      <c r="J36" s="254"/>
      <c r="K36" s="254"/>
      <c r="L36" s="254"/>
      <c r="M36" s="254"/>
      <c r="N36" s="254"/>
      <c r="O36" s="254"/>
      <c r="P36" s="254"/>
      <c r="Q36" s="254"/>
      <c r="R36" s="254"/>
      <c r="S36" s="254"/>
      <c r="T36" s="254"/>
      <c r="U36" s="254"/>
      <c r="V36" s="254"/>
      <c r="W36" s="254"/>
      <c r="X36" s="254"/>
      <c r="Y36" s="254"/>
      <c r="Z36" s="254"/>
      <c r="AA36" s="254"/>
      <c r="AB36" s="254"/>
      <c r="AC36" s="254"/>
      <c r="AD36" s="254"/>
      <c r="AE36" s="254"/>
      <c r="AF36" s="254"/>
      <c r="AG36" s="254"/>
      <c r="AH36" s="254"/>
      <c r="AI36" s="254"/>
      <c r="AJ36" s="254"/>
      <c r="AK36" s="254"/>
      <c r="AL36" s="254"/>
      <c r="AM36" s="254"/>
      <c r="AN36" s="254"/>
      <c r="AO36" s="254"/>
      <c r="AP36" s="254"/>
      <c r="AQ36" s="254"/>
      <c r="AR36" s="254"/>
      <c r="AS36" s="254"/>
      <c r="AT36" s="254"/>
      <c r="AU36" s="254"/>
      <c r="AV36" s="254"/>
      <c r="AW36" s="254"/>
      <c r="AX36" s="254"/>
      <c r="AY36" s="25"/>
      <c r="AZ36" s="25"/>
      <c r="BA36" s="254" t="s">
        <v>110</v>
      </c>
      <c r="BB36" s="254"/>
      <c r="BC36" s="254"/>
      <c r="BD36" s="254"/>
      <c r="BE36" s="254"/>
      <c r="BF36" s="254"/>
      <c r="BG36" s="254"/>
      <c r="BH36" s="254"/>
      <c r="BI36" s="254"/>
      <c r="BJ36" s="254"/>
      <c r="BK36" s="254"/>
      <c r="BL36" s="254"/>
      <c r="BM36" s="254"/>
      <c r="BN36" s="254"/>
      <c r="BO36" s="254"/>
      <c r="BP36" s="254"/>
      <c r="BQ36" s="254"/>
      <c r="BR36" s="254"/>
      <c r="BS36" s="25"/>
      <c r="BT36" s="25"/>
      <c r="BU36" s="25"/>
      <c r="BV36" s="254" t="s">
        <v>111</v>
      </c>
      <c r="BW36" s="254"/>
      <c r="BX36" s="254"/>
      <c r="BY36" s="254"/>
      <c r="BZ36" s="254"/>
      <c r="CA36" s="254"/>
      <c r="CB36" s="254"/>
      <c r="CC36" s="254"/>
      <c r="CD36" s="254"/>
      <c r="CE36" s="254"/>
      <c r="CF36" s="254"/>
      <c r="CG36" s="254"/>
      <c r="CH36" s="254"/>
      <c r="CI36" s="254"/>
      <c r="CJ36" s="254"/>
      <c r="CK36" s="254"/>
      <c r="CL36" s="254"/>
      <c r="CM36" s="254"/>
      <c r="CN36" s="254"/>
      <c r="CO36" s="254"/>
      <c r="CP36" s="254"/>
      <c r="CQ36" s="254"/>
      <c r="CR36" s="254"/>
      <c r="CS36" s="254"/>
      <c r="CT36" s="254"/>
      <c r="CU36" s="254"/>
      <c r="CV36" s="254"/>
      <c r="CW36" s="254"/>
      <c r="CX36" s="254"/>
      <c r="CY36" s="254"/>
      <c r="CZ36" s="254"/>
      <c r="DA36" s="254"/>
      <c r="DB36" s="254"/>
      <c r="DC36" s="254"/>
    </row>
  </sheetData>
  <sheetProtection/>
  <mergeCells count="60">
    <mergeCell ref="CC20:CO20"/>
    <mergeCell ref="CP20:DC20"/>
    <mergeCell ref="BV16:CH16"/>
    <mergeCell ref="CI16:DC16"/>
    <mergeCell ref="CI17:DC17"/>
    <mergeCell ref="BG17:BU17"/>
    <mergeCell ref="BV17:CH17"/>
    <mergeCell ref="A7:DC7"/>
    <mergeCell ref="K8:CS8"/>
    <mergeCell ref="K9:CS9"/>
    <mergeCell ref="AC12:DC12"/>
    <mergeCell ref="A17:AP17"/>
    <mergeCell ref="AQ17:BF17"/>
    <mergeCell ref="BG16:BU16"/>
    <mergeCell ref="CP21:DC21"/>
    <mergeCell ref="BO26:CC26"/>
    <mergeCell ref="CD26:CP26"/>
    <mergeCell ref="CQ26:DC26"/>
    <mergeCell ref="AQ16:BF16"/>
    <mergeCell ref="BO27:CC27"/>
    <mergeCell ref="CD27:CP27"/>
    <mergeCell ref="CQ27:DC27"/>
    <mergeCell ref="BN21:CB21"/>
    <mergeCell ref="AM20:BA20"/>
    <mergeCell ref="BB26:BN26"/>
    <mergeCell ref="A16:AP16"/>
    <mergeCell ref="A20:O20"/>
    <mergeCell ref="P20:AL20"/>
    <mergeCell ref="BB20:BM20"/>
    <mergeCell ref="BN20:CB20"/>
    <mergeCell ref="CC21:CO21"/>
    <mergeCell ref="A21:O21"/>
    <mergeCell ref="P21:AL21"/>
    <mergeCell ref="AM21:BA21"/>
    <mergeCell ref="BB21:BM21"/>
    <mergeCell ref="A30:AW30"/>
    <mergeCell ref="BA30:BR30"/>
    <mergeCell ref="A26:O26"/>
    <mergeCell ref="P26:AL26"/>
    <mergeCell ref="AM26:BA26"/>
    <mergeCell ref="B36:AX36"/>
    <mergeCell ref="BA36:BR36"/>
    <mergeCell ref="BV36:DC36"/>
    <mergeCell ref="BV32:DC32"/>
    <mergeCell ref="BV30:DC30"/>
    <mergeCell ref="BV29:DC29"/>
    <mergeCell ref="A29:AW29"/>
    <mergeCell ref="BA29:BR29"/>
    <mergeCell ref="A33:AW33"/>
    <mergeCell ref="BA33:BR33"/>
    <mergeCell ref="B35:AX35"/>
    <mergeCell ref="BA35:BR35"/>
    <mergeCell ref="BV35:DC35"/>
    <mergeCell ref="BV33:DC33"/>
    <mergeCell ref="BB27:BN27"/>
    <mergeCell ref="A27:O27"/>
    <mergeCell ref="P27:AL27"/>
    <mergeCell ref="AM27:BA27"/>
    <mergeCell ref="A32:AW32"/>
    <mergeCell ref="BA32:BR32"/>
  </mergeCells>
  <printOptions/>
  <pageMargins left="0.75" right="0.75" top="0.56" bottom="0.53" header="0.5" footer="0.5"/>
  <pageSetup fitToHeight="1" fitToWidth="1" horizontalDpi="600" verticalDpi="600" orientation="portrait" paperSize="9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94"/>
  <sheetViews>
    <sheetView tabSelected="1" workbookViewId="0" topLeftCell="A1">
      <selection activeCell="H34" sqref="H34"/>
    </sheetView>
  </sheetViews>
  <sheetFormatPr defaultColWidth="10.66015625" defaultRowHeight="11.25"/>
  <cols>
    <col min="1" max="1" width="2.33203125" style="0" customWidth="1"/>
    <col min="2" max="2" width="84.66015625" style="0" customWidth="1"/>
    <col min="3" max="3" width="7.33203125" style="1" customWidth="1"/>
    <col min="4" max="4" width="20.16015625" style="0" customWidth="1"/>
    <col min="5" max="5" width="17.83203125" style="0" customWidth="1"/>
    <col min="6" max="6" width="13.66015625" style="0" customWidth="1"/>
  </cols>
  <sheetData>
    <row r="1" spans="1:5" ht="8.25" customHeight="1">
      <c r="A1" s="30"/>
      <c r="B1" s="28"/>
      <c r="C1" s="28"/>
      <c r="D1" s="29"/>
      <c r="E1" s="30"/>
    </row>
    <row r="2" spans="1:5" s="4" customFormat="1" ht="12" customHeight="1">
      <c r="A2" s="51"/>
      <c r="B2" s="31"/>
      <c r="C2" s="52"/>
      <c r="D2" s="52"/>
      <c r="E2" s="33" t="s">
        <v>0</v>
      </c>
    </row>
    <row r="3" spans="1:5" s="4" customFormat="1" ht="12" customHeight="1">
      <c r="A3" s="51"/>
      <c r="B3" s="31"/>
      <c r="C3" s="52"/>
      <c r="D3" s="52"/>
      <c r="E3" s="33" t="s">
        <v>1</v>
      </c>
    </row>
    <row r="4" spans="1:5" s="4" customFormat="1" ht="12" customHeight="1">
      <c r="A4" s="51"/>
      <c r="B4" s="31"/>
      <c r="C4" s="52"/>
      <c r="D4" s="52"/>
      <c r="E4" s="33" t="s">
        <v>2</v>
      </c>
    </row>
    <row r="5" spans="1:5" s="4" customFormat="1" ht="12" customHeight="1">
      <c r="A5" s="51"/>
      <c r="B5" s="31"/>
      <c r="C5" s="52"/>
      <c r="D5" s="52"/>
      <c r="E5" s="33" t="s">
        <v>3</v>
      </c>
    </row>
    <row r="6" spans="1:5" s="4" customFormat="1" ht="12" customHeight="1">
      <c r="A6" s="51"/>
      <c r="B6" s="31"/>
      <c r="C6" s="52"/>
      <c r="D6" s="52"/>
      <c r="E6" s="33" t="s">
        <v>4</v>
      </c>
    </row>
    <row r="7" spans="1:5" s="4" customFormat="1" ht="12" customHeight="1">
      <c r="A7" s="51"/>
      <c r="B7" s="31"/>
      <c r="C7" s="52"/>
      <c r="D7" s="52"/>
      <c r="E7" s="33" t="s">
        <v>5</v>
      </c>
    </row>
    <row r="8" spans="1:5" s="4" customFormat="1" ht="12" customHeight="1">
      <c r="A8" s="51"/>
      <c r="B8" s="34" t="s">
        <v>6</v>
      </c>
      <c r="C8" s="43"/>
      <c r="D8" s="43"/>
      <c r="E8" s="43"/>
    </row>
    <row r="9" spans="1:5" s="4" customFormat="1" ht="12" customHeight="1">
      <c r="A9" s="51"/>
      <c r="B9" s="44" t="s">
        <v>363</v>
      </c>
      <c r="C9" s="45"/>
      <c r="D9" s="46"/>
      <c r="E9" s="46"/>
    </row>
    <row r="10" spans="1:5" ht="12" customHeight="1">
      <c r="A10" s="30"/>
      <c r="B10" s="36" t="s">
        <v>298</v>
      </c>
      <c r="C10" s="36"/>
      <c r="D10" s="39"/>
      <c r="E10" s="39"/>
    </row>
    <row r="11" spans="1:5" ht="13.5" customHeight="1">
      <c r="A11" s="30"/>
      <c r="B11" s="38" t="s">
        <v>7</v>
      </c>
      <c r="C11" s="39"/>
      <c r="D11" s="39"/>
      <c r="E11" s="39"/>
    </row>
    <row r="12" spans="1:5" s="12" customFormat="1" ht="14.25" customHeight="1">
      <c r="A12" s="47"/>
      <c r="B12" s="242" t="s">
        <v>244</v>
      </c>
      <c r="C12" s="243"/>
      <c r="D12" s="243"/>
      <c r="E12" s="243"/>
    </row>
    <row r="13" spans="1:5" s="12" customFormat="1" ht="15" customHeight="1">
      <c r="A13" s="47"/>
      <c r="B13" s="242" t="s">
        <v>276</v>
      </c>
      <c r="C13" s="243"/>
      <c r="D13" s="243"/>
      <c r="E13" s="243"/>
    </row>
    <row r="14" spans="1:5" s="12" customFormat="1" ht="12.75" customHeight="1">
      <c r="A14" s="47"/>
      <c r="B14" s="47"/>
      <c r="C14" s="53"/>
      <c r="D14" s="47"/>
      <c r="E14" s="54" t="s">
        <v>245</v>
      </c>
    </row>
    <row r="15" spans="1:5" s="12" customFormat="1" ht="40.5" customHeight="1">
      <c r="A15" s="47"/>
      <c r="B15" s="87" t="s">
        <v>9</v>
      </c>
      <c r="C15" s="88" t="s">
        <v>10</v>
      </c>
      <c r="D15" s="89" t="s">
        <v>11</v>
      </c>
      <c r="E15" s="89" t="s">
        <v>12</v>
      </c>
    </row>
    <row r="16" spans="1:5" s="13" customFormat="1" ht="15" customHeight="1">
      <c r="A16" s="55"/>
      <c r="B16" s="90" t="s">
        <v>214</v>
      </c>
      <c r="C16" s="90" t="s">
        <v>215</v>
      </c>
      <c r="D16" s="90" t="s">
        <v>216</v>
      </c>
      <c r="E16" s="90" t="s">
        <v>217</v>
      </c>
    </row>
    <row r="17" spans="1:5" ht="15" customHeight="1">
      <c r="A17" s="30"/>
      <c r="B17" s="108" t="s">
        <v>13</v>
      </c>
      <c r="C17" s="109"/>
      <c r="D17" s="110"/>
      <c r="E17" s="110"/>
    </row>
    <row r="18" spans="1:5" ht="11.25">
      <c r="A18" s="30"/>
      <c r="B18" s="111" t="s">
        <v>14</v>
      </c>
      <c r="C18" s="112">
        <v>10</v>
      </c>
      <c r="D18" s="113">
        <v>74.86</v>
      </c>
      <c r="E18" s="113">
        <v>244.47</v>
      </c>
    </row>
    <row r="19" spans="1:5" ht="12.75" customHeight="1">
      <c r="A19" s="30"/>
      <c r="B19" s="114" t="s">
        <v>15</v>
      </c>
      <c r="C19" s="115"/>
      <c r="D19" s="116"/>
      <c r="E19" s="114"/>
    </row>
    <row r="20" spans="1:6" ht="11.25">
      <c r="A20" s="30"/>
      <c r="B20" s="117" t="s">
        <v>16</v>
      </c>
      <c r="C20" s="118">
        <v>11</v>
      </c>
      <c r="D20" s="119">
        <v>74.86</v>
      </c>
      <c r="E20" s="119">
        <v>244.47</v>
      </c>
      <c r="F20" s="172"/>
    </row>
    <row r="21" spans="1:6" ht="21" customHeight="1">
      <c r="A21" s="30"/>
      <c r="B21" s="117" t="s">
        <v>17</v>
      </c>
      <c r="C21" s="118">
        <v>12</v>
      </c>
      <c r="D21" s="120" t="s">
        <v>18</v>
      </c>
      <c r="E21" s="120" t="s">
        <v>18</v>
      </c>
      <c r="F21" s="169"/>
    </row>
    <row r="22" spans="1:6" ht="11.25">
      <c r="A22" s="30"/>
      <c r="B22" s="111" t="s">
        <v>19</v>
      </c>
      <c r="C22" s="112">
        <v>20</v>
      </c>
      <c r="D22" s="121" t="s">
        <v>18</v>
      </c>
      <c r="E22" s="121" t="s">
        <v>18</v>
      </c>
      <c r="F22" s="172"/>
    </row>
    <row r="23" spans="1:6" ht="21.75" customHeight="1">
      <c r="A23" s="30"/>
      <c r="B23" s="114" t="s">
        <v>15</v>
      </c>
      <c r="C23" s="115"/>
      <c r="D23" s="116"/>
      <c r="E23" s="114"/>
      <c r="F23" s="172"/>
    </row>
    <row r="24" spans="1:6" ht="13.5" customHeight="1">
      <c r="A24" s="30"/>
      <c r="B24" s="117" t="s">
        <v>16</v>
      </c>
      <c r="C24" s="118">
        <v>21</v>
      </c>
      <c r="D24" s="120" t="s">
        <v>18</v>
      </c>
      <c r="E24" s="120" t="s">
        <v>18</v>
      </c>
      <c r="F24" s="172"/>
    </row>
    <row r="25" spans="1:6" ht="13.5" customHeight="1">
      <c r="A25" s="30"/>
      <c r="B25" s="117" t="s">
        <v>17</v>
      </c>
      <c r="C25" s="118">
        <v>22</v>
      </c>
      <c r="D25" s="121" t="s">
        <v>18</v>
      </c>
      <c r="E25" s="121" t="s">
        <v>18</v>
      </c>
      <c r="F25" s="172"/>
    </row>
    <row r="26" spans="1:5" ht="13.5" customHeight="1">
      <c r="A26" s="30"/>
      <c r="B26" s="122" t="s">
        <v>20</v>
      </c>
      <c r="C26" s="112">
        <v>30</v>
      </c>
      <c r="D26" s="121" t="s">
        <v>18</v>
      </c>
      <c r="E26" s="121" t="s">
        <v>18</v>
      </c>
    </row>
    <row r="27" spans="1:5" ht="12.75" customHeight="1">
      <c r="A27" s="30"/>
      <c r="B27" s="123" t="s">
        <v>15</v>
      </c>
      <c r="C27" s="115"/>
      <c r="D27" s="114"/>
      <c r="E27" s="114"/>
    </row>
    <row r="28" spans="1:5" ht="21" customHeight="1">
      <c r="A28" s="30"/>
      <c r="B28" s="117" t="s">
        <v>21</v>
      </c>
      <c r="C28" s="118">
        <v>31</v>
      </c>
      <c r="D28" s="120" t="s">
        <v>18</v>
      </c>
      <c r="E28" s="120" t="s">
        <v>18</v>
      </c>
    </row>
    <row r="29" spans="1:5" ht="19.5" customHeight="1">
      <c r="A29" s="30"/>
      <c r="B29" s="117" t="s">
        <v>23</v>
      </c>
      <c r="C29" s="118">
        <v>32</v>
      </c>
      <c r="D29" s="120" t="s">
        <v>18</v>
      </c>
      <c r="E29" s="120" t="s">
        <v>18</v>
      </c>
    </row>
    <row r="30" spans="1:5" ht="20.25" customHeight="1">
      <c r="A30" s="30"/>
      <c r="B30" s="122" t="s">
        <v>25</v>
      </c>
      <c r="C30" s="112">
        <v>40</v>
      </c>
      <c r="D30" s="121" t="s">
        <v>282</v>
      </c>
      <c r="E30" s="121" t="s">
        <v>355</v>
      </c>
    </row>
    <row r="31" spans="1:5" ht="18.75" customHeight="1">
      <c r="A31" s="30"/>
      <c r="B31" s="123" t="s">
        <v>15</v>
      </c>
      <c r="C31" s="115"/>
      <c r="D31" s="114"/>
      <c r="E31" s="114"/>
    </row>
    <row r="32" spans="1:5" ht="17.25" customHeight="1">
      <c r="A32" s="30"/>
      <c r="B32" s="117" t="s">
        <v>21</v>
      </c>
      <c r="C32" s="118">
        <v>41</v>
      </c>
      <c r="D32" s="120" t="s">
        <v>283</v>
      </c>
      <c r="E32" s="120" t="s">
        <v>18</v>
      </c>
    </row>
    <row r="33" spans="1:5" ht="30.75" customHeight="1">
      <c r="A33" s="30"/>
      <c r="B33" s="124" t="s">
        <v>274</v>
      </c>
      <c r="C33" s="125"/>
      <c r="D33" s="120" t="s">
        <v>284</v>
      </c>
      <c r="E33" s="120" t="s">
        <v>18</v>
      </c>
    </row>
    <row r="34" spans="1:5" ht="18" customHeight="1">
      <c r="A34" s="30"/>
      <c r="B34" s="124" t="s">
        <v>249</v>
      </c>
      <c r="C34" s="125"/>
      <c r="D34" s="120" t="s">
        <v>285</v>
      </c>
      <c r="E34" s="120" t="s">
        <v>18</v>
      </c>
    </row>
    <row r="35" spans="1:6" ht="17.25" customHeight="1">
      <c r="A35" s="30"/>
      <c r="B35" s="124" t="s">
        <v>22</v>
      </c>
      <c r="C35" s="125"/>
      <c r="D35" s="120" t="s">
        <v>286</v>
      </c>
      <c r="E35" s="120" t="s">
        <v>18</v>
      </c>
      <c r="F35" s="73"/>
    </row>
    <row r="36" spans="1:5" ht="14.25" customHeight="1">
      <c r="A36" s="30"/>
      <c r="B36" s="124" t="s">
        <v>263</v>
      </c>
      <c r="C36" s="125"/>
      <c r="D36" s="120" t="s">
        <v>287</v>
      </c>
      <c r="E36" s="120" t="s">
        <v>18</v>
      </c>
    </row>
    <row r="37" spans="1:5" ht="14.25" customHeight="1">
      <c r="A37" s="30"/>
      <c r="B37" s="117" t="s">
        <v>23</v>
      </c>
      <c r="C37" s="118">
        <v>42</v>
      </c>
      <c r="D37" s="120" t="s">
        <v>18</v>
      </c>
      <c r="E37" s="120" t="s">
        <v>355</v>
      </c>
    </row>
    <row r="38" spans="1:5" ht="18" customHeight="1">
      <c r="A38" s="30"/>
      <c r="B38" s="127" t="s">
        <v>37</v>
      </c>
      <c r="C38" s="125"/>
      <c r="D38" s="120" t="s">
        <v>18</v>
      </c>
      <c r="E38" s="120" t="s">
        <v>356</v>
      </c>
    </row>
    <row r="39" spans="1:5" ht="17.25" customHeight="1">
      <c r="A39" s="30"/>
      <c r="B39" s="124" t="s">
        <v>301</v>
      </c>
      <c r="C39" s="125"/>
      <c r="D39" s="120" t="s">
        <v>18</v>
      </c>
      <c r="E39" s="120" t="s">
        <v>347</v>
      </c>
    </row>
    <row r="40" spans="1:5" ht="21" customHeight="1">
      <c r="A40" s="30"/>
      <c r="B40" s="124" t="s">
        <v>302</v>
      </c>
      <c r="C40" s="125"/>
      <c r="D40" s="120" t="s">
        <v>18</v>
      </c>
      <c r="E40" s="120" t="s">
        <v>350</v>
      </c>
    </row>
    <row r="41" spans="1:5" ht="17.25" customHeight="1">
      <c r="A41" s="30"/>
      <c r="B41" s="127" t="s">
        <v>24</v>
      </c>
      <c r="C41" s="125"/>
      <c r="D41" s="120" t="s">
        <v>18</v>
      </c>
      <c r="E41" s="120" t="s">
        <v>357</v>
      </c>
    </row>
    <row r="42" spans="1:5" ht="16.5" customHeight="1">
      <c r="A42" s="30"/>
      <c r="B42" s="117" t="s">
        <v>26</v>
      </c>
      <c r="C42" s="118">
        <v>43</v>
      </c>
      <c r="D42" s="120" t="s">
        <v>18</v>
      </c>
      <c r="E42" s="120" t="s">
        <v>18</v>
      </c>
    </row>
    <row r="43" spans="1:5" ht="17.25" customHeight="1">
      <c r="A43" s="30"/>
      <c r="B43" s="117" t="s">
        <v>27</v>
      </c>
      <c r="C43" s="118">
        <v>44</v>
      </c>
      <c r="D43" s="121" t="s">
        <v>18</v>
      </c>
      <c r="E43" s="121" t="s">
        <v>18</v>
      </c>
    </row>
    <row r="44" spans="1:5" ht="28.5" customHeight="1">
      <c r="A44" s="30"/>
      <c r="B44" s="122" t="s">
        <v>28</v>
      </c>
      <c r="C44" s="112">
        <v>50</v>
      </c>
      <c r="D44" s="113">
        <v>65.5</v>
      </c>
      <c r="E44" s="121" t="s">
        <v>351</v>
      </c>
    </row>
    <row r="45" spans="1:5" ht="18" customHeight="1">
      <c r="A45" s="30"/>
      <c r="B45" s="123" t="s">
        <v>15</v>
      </c>
      <c r="C45" s="115"/>
      <c r="D45" s="114"/>
      <c r="E45" s="114"/>
    </row>
    <row r="46" spans="1:5" ht="18" customHeight="1">
      <c r="A46" s="30"/>
      <c r="B46" s="126" t="s">
        <v>29</v>
      </c>
      <c r="C46" s="118">
        <v>51</v>
      </c>
      <c r="D46" s="119">
        <v>61.78</v>
      </c>
      <c r="E46" s="120" t="s">
        <v>352</v>
      </c>
    </row>
    <row r="47" spans="1:5" ht="11.25">
      <c r="A47" s="30"/>
      <c r="B47" s="124" t="s">
        <v>297</v>
      </c>
      <c r="C47" s="125"/>
      <c r="D47" s="120" t="s">
        <v>18</v>
      </c>
      <c r="E47" s="120" t="s">
        <v>352</v>
      </c>
    </row>
    <row r="48" spans="1:5" ht="15" customHeight="1">
      <c r="A48" s="30"/>
      <c r="B48" s="126" t="s">
        <v>30</v>
      </c>
      <c r="C48" s="118">
        <v>52</v>
      </c>
      <c r="D48" s="120" t="s">
        <v>18</v>
      </c>
      <c r="E48" s="120" t="s">
        <v>18</v>
      </c>
    </row>
    <row r="49" spans="1:5" ht="13.5" customHeight="1">
      <c r="A49" s="30"/>
      <c r="B49" s="126" t="s">
        <v>31</v>
      </c>
      <c r="C49" s="118">
        <v>53</v>
      </c>
      <c r="D49" s="120" t="s">
        <v>18</v>
      </c>
      <c r="E49" s="119">
        <v>387.82</v>
      </c>
    </row>
    <row r="50" spans="1:5" ht="19.5" customHeight="1">
      <c r="A50" s="30"/>
      <c r="B50" s="126" t="s">
        <v>32</v>
      </c>
      <c r="C50" s="118">
        <v>54</v>
      </c>
      <c r="D50" s="119">
        <v>3.72</v>
      </c>
      <c r="E50" s="120" t="s">
        <v>18</v>
      </c>
    </row>
    <row r="51" spans="1:5" ht="13.5" customHeight="1">
      <c r="A51" s="30"/>
      <c r="B51" s="108" t="s">
        <v>33</v>
      </c>
      <c r="C51" s="118">
        <v>60</v>
      </c>
      <c r="D51" s="121" t="s">
        <v>18</v>
      </c>
      <c r="E51" s="121" t="s">
        <v>18</v>
      </c>
    </row>
    <row r="52" spans="1:5" ht="24" customHeight="1">
      <c r="A52" s="30"/>
      <c r="B52" s="122" t="s">
        <v>34</v>
      </c>
      <c r="C52" s="112">
        <v>70</v>
      </c>
      <c r="D52" s="121" t="s">
        <v>18</v>
      </c>
      <c r="E52" s="121" t="s">
        <v>358</v>
      </c>
    </row>
    <row r="53" spans="1:5" ht="13.5" customHeight="1">
      <c r="A53" s="30"/>
      <c r="B53" s="123" t="s">
        <v>15</v>
      </c>
      <c r="C53" s="115"/>
      <c r="D53" s="114"/>
      <c r="E53" s="114"/>
    </row>
    <row r="54" spans="1:5" ht="12.75" customHeight="1">
      <c r="A54" s="30"/>
      <c r="B54" s="108" t="s">
        <v>35</v>
      </c>
      <c r="C54" s="118">
        <v>71</v>
      </c>
      <c r="D54" s="121" t="s">
        <v>18</v>
      </c>
      <c r="E54" s="121" t="s">
        <v>18</v>
      </c>
    </row>
    <row r="55" spans="1:5" ht="12.75" customHeight="1">
      <c r="A55" s="30"/>
      <c r="B55" s="127" t="s">
        <v>36</v>
      </c>
      <c r="C55" s="125"/>
      <c r="D55" s="121" t="s">
        <v>18</v>
      </c>
      <c r="E55" s="121" t="s">
        <v>18</v>
      </c>
    </row>
    <row r="56" spans="1:5" ht="25.5" customHeight="1">
      <c r="A56" s="30"/>
      <c r="B56" s="127" t="s">
        <v>37</v>
      </c>
      <c r="C56" s="125"/>
      <c r="D56" s="121" t="s">
        <v>18</v>
      </c>
      <c r="E56" s="121" t="s">
        <v>18</v>
      </c>
    </row>
    <row r="57" spans="1:5" ht="13.5" customHeight="1">
      <c r="A57" s="30"/>
      <c r="B57" s="127" t="s">
        <v>24</v>
      </c>
      <c r="C57" s="125"/>
      <c r="D57" s="121" t="s">
        <v>18</v>
      </c>
      <c r="E57" s="121" t="s">
        <v>18</v>
      </c>
    </row>
    <row r="58" spans="1:5" ht="13.5" customHeight="1">
      <c r="A58" s="30"/>
      <c r="B58" s="108" t="s">
        <v>38</v>
      </c>
      <c r="C58" s="118">
        <v>72</v>
      </c>
      <c r="D58" s="121" t="s">
        <v>18</v>
      </c>
      <c r="E58" s="121" t="s">
        <v>18</v>
      </c>
    </row>
    <row r="59" spans="1:5" ht="13.5" customHeight="1">
      <c r="A59" s="30"/>
      <c r="B59" s="127" t="s">
        <v>36</v>
      </c>
      <c r="C59" s="125"/>
      <c r="D59" s="121" t="s">
        <v>18</v>
      </c>
      <c r="E59" s="121" t="s">
        <v>18</v>
      </c>
    </row>
    <row r="60" spans="1:5" ht="13.5" customHeight="1">
      <c r="A60" s="30"/>
      <c r="B60" s="127" t="s">
        <v>37</v>
      </c>
      <c r="C60" s="125"/>
      <c r="D60" s="121" t="s">
        <v>18</v>
      </c>
      <c r="E60" s="121" t="s">
        <v>18</v>
      </c>
    </row>
    <row r="61" spans="1:5" ht="15.75" customHeight="1">
      <c r="A61" s="30"/>
      <c r="B61" s="127" t="s">
        <v>24</v>
      </c>
      <c r="C61" s="125"/>
      <c r="D61" s="121" t="s">
        <v>18</v>
      </c>
      <c r="E61" s="121" t="s">
        <v>18</v>
      </c>
    </row>
    <row r="62" spans="1:5" ht="18" customHeight="1">
      <c r="A62" s="30"/>
      <c r="B62" s="108" t="s">
        <v>39</v>
      </c>
      <c r="C62" s="118">
        <v>73</v>
      </c>
      <c r="D62" s="121" t="s">
        <v>18</v>
      </c>
      <c r="E62" s="121"/>
    </row>
    <row r="63" spans="2:5" ht="14.25" customHeight="1">
      <c r="B63" s="108" t="s">
        <v>40</v>
      </c>
      <c r="C63" s="118">
        <v>74</v>
      </c>
      <c r="D63" s="121" t="s">
        <v>18</v>
      </c>
      <c r="E63" s="121" t="s">
        <v>18</v>
      </c>
    </row>
    <row r="64" spans="2:5" ht="14.25" customHeight="1">
      <c r="B64" s="127" t="s">
        <v>36</v>
      </c>
      <c r="C64" s="128"/>
      <c r="D64" s="121" t="s">
        <v>18</v>
      </c>
      <c r="E64" s="121" t="s">
        <v>18</v>
      </c>
    </row>
    <row r="65" spans="2:5" ht="14.25" customHeight="1">
      <c r="B65" s="127" t="s">
        <v>37</v>
      </c>
      <c r="C65" s="128"/>
      <c r="D65" s="121" t="s">
        <v>18</v>
      </c>
      <c r="E65" s="121" t="s">
        <v>18</v>
      </c>
    </row>
    <row r="66" spans="2:5" ht="22.5" customHeight="1">
      <c r="B66" s="127" t="s">
        <v>24</v>
      </c>
      <c r="C66" s="128"/>
      <c r="D66" s="121" t="s">
        <v>18</v>
      </c>
      <c r="E66" s="121" t="s">
        <v>18</v>
      </c>
    </row>
    <row r="67" spans="2:5" ht="13.5" customHeight="1">
      <c r="B67" s="108" t="s">
        <v>41</v>
      </c>
      <c r="C67" s="118">
        <v>80</v>
      </c>
      <c r="D67" s="120" t="s">
        <v>18</v>
      </c>
      <c r="E67" s="120" t="s">
        <v>18</v>
      </c>
    </row>
    <row r="68" spans="2:5" ht="14.25" customHeight="1">
      <c r="B68" s="122" t="s">
        <v>42</v>
      </c>
      <c r="C68" s="112">
        <v>90</v>
      </c>
      <c r="D68" s="121" t="s">
        <v>18</v>
      </c>
      <c r="E68" s="121" t="s">
        <v>18</v>
      </c>
    </row>
    <row r="69" spans="2:5" ht="36" customHeight="1">
      <c r="B69" s="123" t="s">
        <v>15</v>
      </c>
      <c r="C69" s="115"/>
      <c r="D69" s="114"/>
      <c r="E69" s="114"/>
    </row>
    <row r="70" spans="2:5" ht="21.75" customHeight="1">
      <c r="B70" s="108" t="s">
        <v>43</v>
      </c>
      <c r="C70" s="118">
        <v>91</v>
      </c>
      <c r="D70" s="121" t="s">
        <v>18</v>
      </c>
      <c r="E70" s="121" t="s">
        <v>18</v>
      </c>
    </row>
    <row r="71" spans="2:5" ht="24.75" customHeight="1">
      <c r="B71" s="108" t="s">
        <v>44</v>
      </c>
      <c r="C71" s="118">
        <v>92</v>
      </c>
      <c r="D71" s="121" t="s">
        <v>18</v>
      </c>
      <c r="E71" s="121" t="s">
        <v>18</v>
      </c>
    </row>
    <row r="72" spans="2:5" ht="29.25" customHeight="1">
      <c r="B72" s="108" t="s">
        <v>45</v>
      </c>
      <c r="C72" s="118">
        <v>93</v>
      </c>
      <c r="D72" s="121" t="s">
        <v>18</v>
      </c>
      <c r="E72" s="121" t="s">
        <v>18</v>
      </c>
    </row>
    <row r="73" spans="2:5" ht="30" customHeight="1">
      <c r="B73" s="108" t="s">
        <v>46</v>
      </c>
      <c r="C73" s="118">
        <v>94</v>
      </c>
      <c r="D73" s="121" t="s">
        <v>18</v>
      </c>
      <c r="E73" s="121" t="s">
        <v>18</v>
      </c>
    </row>
    <row r="74" spans="2:5" ht="21.75" customHeight="1">
      <c r="B74" s="126" t="s">
        <v>47</v>
      </c>
      <c r="C74" s="118">
        <v>95</v>
      </c>
      <c r="D74" s="121" t="s">
        <v>18</v>
      </c>
      <c r="E74" s="121" t="s">
        <v>18</v>
      </c>
    </row>
    <row r="75" spans="2:5" ht="11.25">
      <c r="B75" s="129" t="s">
        <v>48</v>
      </c>
      <c r="C75" s="130">
        <v>100</v>
      </c>
      <c r="D75" s="131" t="s">
        <v>288</v>
      </c>
      <c r="E75" s="131" t="s">
        <v>359</v>
      </c>
    </row>
    <row r="76" spans="2:5" ht="19.5">
      <c r="B76" s="108" t="s">
        <v>49</v>
      </c>
      <c r="C76" s="125"/>
      <c r="D76" s="117"/>
      <c r="E76" s="117"/>
    </row>
    <row r="77" spans="2:5" ht="11.25">
      <c r="B77" s="108" t="s">
        <v>50</v>
      </c>
      <c r="C77" s="130">
        <v>110</v>
      </c>
      <c r="D77" s="121" t="s">
        <v>289</v>
      </c>
      <c r="E77" s="121" t="s">
        <v>360</v>
      </c>
    </row>
    <row r="78" spans="2:5" ht="11.25">
      <c r="B78" s="108" t="s">
        <v>51</v>
      </c>
      <c r="C78" s="130">
        <v>120</v>
      </c>
      <c r="D78" s="121" t="s">
        <v>290</v>
      </c>
      <c r="E78" s="121" t="s">
        <v>361</v>
      </c>
    </row>
    <row r="79" spans="2:5" ht="11.25">
      <c r="B79" s="108" t="s">
        <v>52</v>
      </c>
      <c r="C79" s="130">
        <v>130</v>
      </c>
      <c r="D79" s="121" t="s">
        <v>291</v>
      </c>
      <c r="E79" s="121" t="s">
        <v>362</v>
      </c>
    </row>
    <row r="80" spans="2:5" ht="11.25">
      <c r="B80" s="129" t="s">
        <v>308</v>
      </c>
      <c r="C80" s="130">
        <v>140</v>
      </c>
      <c r="D80" s="188" t="s">
        <v>288</v>
      </c>
      <c r="E80" s="188" t="s">
        <v>359</v>
      </c>
    </row>
    <row r="81" spans="2:4" ht="12">
      <c r="B81" s="85"/>
      <c r="C81" s="86"/>
      <c r="D81" s="85"/>
    </row>
    <row r="82" spans="2:4" ht="12">
      <c r="B82" s="85"/>
      <c r="C82" s="86"/>
      <c r="D82" s="85"/>
    </row>
    <row r="83" spans="2:4" ht="12">
      <c r="B83" s="85"/>
      <c r="C83" s="86"/>
      <c r="D83" s="85"/>
    </row>
    <row r="84" spans="2:3" ht="12">
      <c r="B84" s="83" t="s">
        <v>53</v>
      </c>
      <c r="C84" s="84" t="s">
        <v>267</v>
      </c>
    </row>
    <row r="85" spans="2:4" ht="12">
      <c r="B85" s="85"/>
      <c r="C85" s="86"/>
      <c r="D85" s="85"/>
    </row>
    <row r="86" spans="2:4" ht="12">
      <c r="B86" s="85"/>
      <c r="C86" s="86"/>
      <c r="D86" s="85"/>
    </row>
    <row r="87" spans="2:4" ht="12">
      <c r="B87" s="85"/>
      <c r="C87" s="86"/>
      <c r="D87" s="85"/>
    </row>
    <row r="88" spans="2:4" ht="12">
      <c r="B88" s="83" t="s">
        <v>212</v>
      </c>
      <c r="C88" s="84" t="s">
        <v>264</v>
      </c>
      <c r="D88" s="85"/>
    </row>
    <row r="89" spans="2:4" ht="12">
      <c r="B89" s="85"/>
      <c r="C89" s="86"/>
      <c r="D89" s="85"/>
    </row>
    <row r="90" spans="2:4" ht="12">
      <c r="B90" s="85"/>
      <c r="C90" s="86"/>
      <c r="D90" s="85"/>
    </row>
    <row r="91" spans="2:4" ht="12">
      <c r="B91" s="85"/>
      <c r="C91" s="86"/>
      <c r="D91" s="85"/>
    </row>
    <row r="92" spans="2:4" ht="12">
      <c r="B92" s="83" t="s">
        <v>247</v>
      </c>
      <c r="C92" s="84" t="s">
        <v>248</v>
      </c>
      <c r="D92" s="85"/>
    </row>
    <row r="93" spans="2:4" ht="12">
      <c r="B93" s="85"/>
      <c r="C93" s="86"/>
      <c r="D93" s="85"/>
    </row>
    <row r="94" spans="2:4" ht="12">
      <c r="B94" s="85"/>
      <c r="C94" s="86"/>
      <c r="D94" s="85"/>
    </row>
  </sheetData>
  <sheetProtection/>
  <mergeCells count="2">
    <mergeCell ref="B12:E12"/>
    <mergeCell ref="B13:E13"/>
  </mergeCells>
  <printOptions/>
  <pageMargins left="0.55" right="0.67" top="0.54" bottom="0.53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Alexeenko</cp:lastModifiedBy>
  <cp:lastPrinted>2014-01-14T09:09:29Z</cp:lastPrinted>
  <dcterms:created xsi:type="dcterms:W3CDTF">2008-07-10T07:01:31Z</dcterms:created>
  <dcterms:modified xsi:type="dcterms:W3CDTF">2014-01-14T10:36:01Z</dcterms:modified>
  <cp:category/>
  <cp:version/>
  <cp:contentType/>
  <cp:contentStatus/>
  <cp:revision>1</cp:revision>
</cp:coreProperties>
</file>