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<sst xmlns="http://schemas.openxmlformats.org/spreadsheetml/2006/main" count="807" uniqueCount="368">
  <si>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</si>
  <si>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</si>
  <si>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</si>
  <si>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</si>
  <si>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</si>
  <si>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</si>
  <si>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</si>
  <si>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</si>
  <si>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</si>
  <si>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</si>
  <si>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</si>
  <si>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</si>
  <si>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</si>
  <si>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</si>
  <si>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</si>
  <si>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</si>
  <si>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</si>
  <si>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</si>
  <si>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</si>
  <si>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</si>
  <si>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</si>
  <si>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</si>
  <si>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</si>
  <si>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</si>
  <si>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</si>
  <si>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</si>
  <si>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</si>
  <si>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</si>
  <si>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</si>
  <si>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</si>
  <si>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</si>
  <si>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</si>
  <si>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</si>
  <si>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</si>
  <si>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</si>
  <si>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</si>
  <si>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</si>
  <si>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</si>
  <si>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</si>
  <si>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</si>
  <si>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</si>
  <si>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</si>
  <si>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</si>
  <si>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</si>
  <si>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</si>
  <si>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</si>
  <si>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</si>
  <si>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</si>
  <si>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</si>
  <si>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</si>
  <si>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</si>
  <si>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</si>
  <si>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</si>
  <si>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</si>
  <si>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</si>
  <si>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</si>
  <si>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</si>
  <si>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</si>
  <si>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</si>
  <si>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</si>
  <si>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</si>
  <si>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</si>
  <si>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</si>
  <si>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</si>
  <si>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</si>
  <si>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</si>
  <si>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</si>
  <si>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</si>
  <si>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</si>
  <si>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</si>
  <si>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</si>
  <si>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</si>
  <si>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</si>
  <si>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</si>
  <si>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</si>
  <si>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</si>
  <si>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</si>
  <si>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</si>
  <si>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</si>
  <si>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</si>
  <si>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</si>
  <si>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</si>
  <si>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</si>
  <si>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</si>
  <si>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</si>
  <si>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</si>
  <si>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</si>
  <si>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</si>
  <si>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</si>
  <si>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</si>
  <si>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</si>
  <si>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</si>
  <si>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</si>
  <si>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</si>
  <si>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</si>
  <si>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</si>
  <si>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</si>
  <si>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</si>
  <si>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</si>
  <si>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</si>
  <si>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</si>
  <si>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</si>
  <si>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</si>
  <si>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</si>
  <si>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</si>
  <si>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</si>
  <si>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</si>
  <si>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</si>
  <si>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</si>
  <si>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</si>
  <si>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</si>
  <si>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</si>
  <si>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</si>
  <si>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</si>
  <si>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</si>
  <si>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</si>
  <si>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</si>
  <si>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</si>
  <si>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</si>
  <si>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</si>
  <si>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</si>
  <si>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</si>
  <si>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</si>
  <si>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</si>
  <si>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</si>
  <si>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</si>
  <si>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</si>
  <si>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</si>
  <si>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</si>
  <si>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</si>
  <si>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</si>
  <si>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</si>
  <si>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</si>
  <si>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</si>
  <si>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</si>
  <si>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</si>
  <si>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</si>
  <si>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</si>
  <si>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</si>
  <si>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</si>
  <si>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</si>
  <si>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</si>
  <si>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</si>
  <si>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</si>
  <si>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</si>
  <si>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</si>
  <si>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</si>
  <si>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</si>
  <si>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</si>
  <si>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</si>
  <si>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</si>
  <si>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</si>
  <si>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</si>
  <si>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</si>
  <si>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</si>
  <si>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</si>
  <si>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</si>
  <si>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</si>
  <si>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</si>
  <si>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</si>
  <si>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</si>
  <si>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</si>
  <si>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</si>
  <si>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</si>
  <si>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</si>
  <si>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</si>
  <si>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</si>
  <si>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</si>
  <si>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</si>
  <si>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</si>
  <si>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</si>
  <si>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</si>
  <si>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</si>
  <si>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</si>
  <si>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</si>
  <si>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</si>
  <si>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</si>
  <si>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</si>
  <si>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</si>
  <si>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</si>
  <si>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</si>
  <si>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</si>
  <si>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</si>
  <si>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</si>
  <si>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</si>
  <si>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</si>
  <si>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</si>
  <si>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</si>
  <si>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</si>
  <si>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</si>
  <si>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</si>
  <si>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</si>
  <si>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</si>
  <si>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</si>
  <si>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</si>
  <si>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</si>
  <si>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</si>
  <si>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</si>
  <si>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</si>
  <si>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</si>
  <si>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</si>
  <si>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</si>
  <si>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</si>
  <si>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от 1 года до 3 лет</t>
  </si>
  <si>
    <t>Период погашения более 3 лет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</si>
  <si>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</si>
  <si>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</si>
  <si>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</si>
  <si>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</si>
  <si>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</si>
  <si>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</si>
  <si>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</si>
  <si>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</si>
  <si>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</si>
  <si>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</si>
  <si>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</si>
  <si>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</si>
  <si>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</si>
  <si>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</si>
  <si>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</si>
  <si>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</si>
  <si>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160</t>
  </si>
  <si>
    <t>170</t>
  </si>
  <si>
    <t>171</t>
  </si>
  <si>
    <t>180</t>
  </si>
  <si>
    <t>190</t>
  </si>
  <si>
    <t>Уполномоченный представитель ЗАО "ПРСД"</t>
  </si>
  <si>
    <t xml:space="preserve">___________________________ </t>
  </si>
  <si>
    <t>- акции</t>
  </si>
  <si>
    <t>- облигации</t>
  </si>
  <si>
    <t>- инвестиционные паи</t>
  </si>
  <si>
    <t>- иные ценные бумаги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</si>
  <si>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</si>
  <si>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</si>
  <si>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</si>
  <si>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</si>
  <si>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</si>
  <si>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</si>
  <si>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</si>
  <si>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</si>
  <si>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</si>
  <si>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</si>
  <si>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</si>
  <si>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</si>
  <si>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</si>
  <si>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________________________Рыбаков А.В.</t>
  </si>
  <si>
    <t>___________________________ 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</si>
  <si>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</si>
  <si>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</si>
  <si>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</si>
  <si>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</si>
  <si>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</si>
  <si>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________________________  Рыбаков А.В.</t>
  </si>
  <si>
    <t>_______________________  Петрова Е.Ю.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</si>
  <si>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</si>
  <si>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</si>
  <si>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</si>
  <si>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</si>
  <si>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 xml:space="preserve">ОАО "Промсвязьбанк" </t>
  </si>
  <si>
    <t>Акция обыкновенная, Газпром, рег. номер 1-02-00028-A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</si>
  <si>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</si>
  <si>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Облигация корпоративная, ГИДРОМАШСЕРВИС, рег. номер 4-02-17174-H, дата погашения: 13.02.2015</t>
  </si>
  <si>
    <t>2.2. Несоблюдение ограничений, установленных в процентах от количества размещенных</t>
  </si>
  <si>
    <t>Акция привилегированная, Татнефть, рег. номер 2-03-00161-A</t>
  </si>
  <si>
    <t>Акция привилегированная, Ростелеком, рег. номер 2-01-00124-A</t>
  </si>
  <si>
    <t>Акция обыкновенная, Сбербанк, рег. номер 10301481B</t>
  </si>
  <si>
    <t>Акция обыкновенная, ГМК "Норильский никель, рег. номер 1-01-40155-F</t>
  </si>
  <si>
    <t>Облигация корпоративная, Связной Банк, рег. номер 4B020101961B, дата погашения: 08.06.2018</t>
  </si>
  <si>
    <t>Облигация корпоративная, КБ "Ренессанс Кредит" ООО, рег. номер 4B020503354B, дата погашения: 30.07.2018</t>
  </si>
  <si>
    <t>Облигация государственная РФ, Облигации Россия, рег. номер 26207RMFS, дата погашения: 03.02.2027</t>
  </si>
  <si>
    <t>Акция обыкновенная, Э.ОН Россия , рег. номер 1-02-65104-D</t>
  </si>
  <si>
    <t>Акция обыкновенная, ЛУКОЙЛ, рег. номер 1-01-00077-A</t>
  </si>
  <si>
    <t>Облигация корпоративная, "АК"ТРАНСАЭРО" ОАО, рег. номер 4B02-03-00165-A, дата погашения: 25.10.2018</t>
  </si>
  <si>
    <t>34 684 491,70</t>
  </si>
  <si>
    <t>34 834,76</t>
  </si>
  <si>
    <t>2 582,02</t>
  </si>
  <si>
    <t>2 954,08</t>
  </si>
  <si>
    <t>3 220,14</t>
  </si>
  <si>
    <t>2 539,08</t>
  </si>
  <si>
    <t>1 812,86</t>
  </si>
  <si>
    <t>1 781,01</t>
  </si>
  <si>
    <t>35 394,92</t>
  </si>
  <si>
    <t>21 421,56</t>
  </si>
  <si>
    <t>13 413,20</t>
  </si>
  <si>
    <t>10 459,12</t>
  </si>
  <si>
    <t>1 999,80</t>
  </si>
  <si>
    <t>2 939,40</t>
  </si>
  <si>
    <t>2 937,90</t>
  </si>
  <si>
    <t>Имущество, составляющее паевой инвестиционный фонд</t>
  </si>
  <si>
    <t>34 684,49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</si>
  <si>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</si>
  <si>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</si>
  <si>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</si>
  <si>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</si>
  <si>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</si>
  <si>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</si>
  <si>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</si>
  <si>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</si>
  <si>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</si>
  <si>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</si>
  <si>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</si>
  <si>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</si>
  <si>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</si>
  <si>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ОАО "ПРОМСВЯЗЬБАНК" расчетный счет: 40701810510120016112</t>
  </si>
  <si>
    <t>Акция привилегированная, Сургутнефтегаз, рег. номер 2-01-00155-A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</si>
  <si>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</si>
  <si>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</si>
  <si>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</si>
  <si>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</si>
  <si>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</si>
  <si>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Акция обыкновенная, Магнит, рег. номер 1-01-60525-P</t>
  </si>
  <si>
    <t>Дата определения стоимости чистых активов 30.06.2014 (по состоянию на 20:00 МСК)</t>
  </si>
  <si>
    <t>Сумма (оценочная стоимость) на 30.06.2014 (указывается текущая дата составления справки)</t>
  </si>
  <si>
    <t>Сумма (оценочная стоимость) на 27.06.2014 (указывается предыдущая дата составления справки)</t>
  </si>
  <si>
    <t>192 191.96</t>
  </si>
  <si>
    <t>2 461 750.00</t>
  </si>
  <si>
    <t>2 471 417.50</t>
  </si>
  <si>
    <t>7 832 308.00</t>
  </si>
  <si>
    <t>7 821 748.00</t>
  </si>
  <si>
    <t>10 090 237.96</t>
  </si>
  <si>
    <t>10 153 719.40</t>
  </si>
  <si>
    <t>4 292 782.61</t>
  </si>
  <si>
    <t>4 283 732.81</t>
  </si>
  <si>
    <t>3 920 799.61</t>
  </si>
  <si>
    <t>371 983.00</t>
  </si>
  <si>
    <t>362 933.20</t>
  </si>
  <si>
    <t>24 869 270.53</t>
  </si>
  <si>
    <t>24 922 809.67</t>
  </si>
  <si>
    <t>92 692.75</t>
  </si>
  <si>
    <t>401.83</t>
  </si>
  <si>
    <t>60 339.44</t>
  </si>
  <si>
    <t>142 059.65</t>
  </si>
  <si>
    <t>153 032.19</t>
  </si>
  <si>
    <t>142 461.48</t>
  </si>
  <si>
    <t>24 716 238.34</t>
  </si>
  <si>
    <t>24 780 348.19</t>
  </si>
  <si>
    <t>2 406.74</t>
  </si>
  <si>
    <t>2 412.98</t>
  </si>
  <si>
    <t>155 200,00</t>
  </si>
  <si>
    <t>10 153 661,79</t>
  </si>
  <si>
    <t>30 208,43</t>
  </si>
  <si>
    <t>24 716 238,34</t>
  </si>
  <si>
    <t>о приросте (об уменьшении) стоимости имущества на 30.06.2014г.</t>
  </si>
  <si>
    <t>на 30.06.2014г.</t>
  </si>
  <si>
    <t>о владельцах инвестиционных паев паевого инвестиционного фонда 30.06.2014г.</t>
  </si>
  <si>
    <t>Акция привилегированная, Башнефть ОАО, рег. номер 2-01-00013-A</t>
  </si>
  <si>
    <t xml:space="preserve"> о стоимости активов на 30.06.2014г.</t>
  </si>
  <si>
    <t>20 384,30</t>
  </si>
  <si>
    <t>10 090,24</t>
  </si>
  <si>
    <t>1 480,64</t>
  </si>
  <si>
    <t>1 482,01</t>
  </si>
  <si>
    <t>1 518,04</t>
  </si>
  <si>
    <t>1 391,88</t>
  </si>
  <si>
    <t>10 294,06</t>
  </si>
  <si>
    <t>2 915,01</t>
  </si>
  <si>
    <t>7 379,05</t>
  </si>
  <si>
    <t>2 930,10</t>
  </si>
  <si>
    <t>2 461,75</t>
  </si>
  <si>
    <t>1 987,20</t>
  </si>
  <si>
    <t>4 292,78</t>
  </si>
  <si>
    <t>3 920,80</t>
  </si>
  <si>
    <t>24 869,27</t>
  </si>
  <si>
    <t>24 716,24</t>
  </si>
  <si>
    <t>Справка о несоблюдении требований к составу и структуре активов на 30.06.2014г.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</si>
  <si>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</si>
  <si>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>30.06.2014</t>
  </si>
  <si>
    <t>Гидромашсервис(ЗАО) (002) Рег. № 4-02-17174-Н -11,72%</t>
  </si>
  <si>
    <t>составляющего паевой инвестиционный фонд на 30.06.2014г.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</si>
</sst>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  <numFmt numFmtId="188" formatCode="0.00_ ;[Red]\-0.00\ 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6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11" fillId="0" borderId="0" xfId="57" applyFont="1">
      <alignment/>
      <protection/>
    </xf>
    <xf numFmtId="0" fontId="7" fillId="0" borderId="0" xfId="57" applyFont="1" applyAlignment="1">
      <alignment/>
      <protection/>
    </xf>
    <xf numFmtId="0" fontId="9" fillId="0" borderId="0" xfId="57" applyFont="1" applyBorder="1" applyAlignment="1">
      <alignment horizontal="left"/>
      <protection/>
    </xf>
    <xf numFmtId="0" fontId="9" fillId="0" borderId="0" xfId="57" applyFont="1" applyAlignment="1">
      <alignment wrapText="1"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 indent="1"/>
    </xf>
    <xf numFmtId="0" fontId="13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79" fontId="13" fillId="0" borderId="0" xfId="0" applyNumberFormat="1" applyFont="1" applyBorder="1" applyAlignment="1">
      <alignment horizontal="right" vertical="top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3" fillId="0" borderId="0" xfId="56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9">
      <alignment/>
      <protection/>
    </xf>
    <xf numFmtId="0" fontId="5" fillId="0" borderId="12" xfId="59" applyFont="1" applyBorder="1" applyAlignment="1">
      <alignment horizontal="left"/>
      <protection/>
    </xf>
    <xf numFmtId="0" fontId="5" fillId="0" borderId="12" xfId="59" applyNumberFormat="1" applyFont="1" applyBorder="1" applyAlignment="1">
      <alignment horizontal="left"/>
      <protection/>
    </xf>
    <xf numFmtId="4" fontId="2" fillId="0" borderId="0" xfId="0" applyNumberFormat="1" applyFont="1" applyAlignment="1">
      <alignment horizontal="left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53" applyNumberFormat="1" applyFont="1">
      <alignment/>
      <protection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indent="1"/>
    </xf>
    <xf numFmtId="0" fontId="13" fillId="0" borderId="10" xfId="0" applyNumberFormat="1" applyFont="1" applyBorder="1" applyAlignment="1">
      <alignment horizontal="center" vertical="top"/>
    </xf>
    <xf numFmtId="0" fontId="5" fillId="0" borderId="0" xfId="59" applyNumberFormat="1" applyFont="1" applyAlignment="1">
      <alignment horizontal="left" vertical="center" wrapText="1"/>
      <protection/>
    </xf>
    <xf numFmtId="0" fontId="0" fillId="0" borderId="0" xfId="60">
      <alignment/>
      <protection/>
    </xf>
    <xf numFmtId="0" fontId="4" fillId="0" borderId="11" xfId="60" applyNumberFormat="1" applyFont="1" applyBorder="1" applyAlignment="1">
      <alignment horizontal="center" vertical="center" wrapText="1"/>
      <protection/>
    </xf>
    <xf numFmtId="1" fontId="19" fillId="0" borderId="10" xfId="60" applyNumberFormat="1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left"/>
      <protection/>
    </xf>
    <xf numFmtId="0" fontId="0" fillId="0" borderId="11" xfId="60" applyNumberFormat="1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left"/>
      <protection/>
    </xf>
    <xf numFmtId="0" fontId="0" fillId="0" borderId="10" xfId="60" applyNumberFormat="1" applyFont="1" applyBorder="1" applyAlignment="1">
      <alignment horizontal="right" vertical="center"/>
      <protection/>
    </xf>
    <xf numFmtId="0" fontId="4" fillId="0" borderId="10" xfId="60" applyNumberFormat="1" applyFont="1" applyBorder="1" applyAlignment="1">
      <alignment horizontal="right" vertical="center"/>
      <protection/>
    </xf>
    <xf numFmtId="0" fontId="4" fillId="0" borderId="11" xfId="60" applyNumberFormat="1" applyFont="1" applyBorder="1" applyAlignment="1">
      <alignment horizontal="right" vertical="center"/>
      <protection/>
    </xf>
    <xf numFmtId="168" fontId="0" fillId="0" borderId="10" xfId="60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3" xfId="52" applyFont="1" applyBorder="1" applyAlignment="1">
      <alignment horizontal="left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5" fillId="0" borderId="13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3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8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8" fillId="0" borderId="11" xfId="52" applyNumberFormat="1" applyFont="1" applyBorder="1" applyAlignment="1">
      <alignment horizontal="right" vertical="center"/>
      <protection/>
    </xf>
    <xf numFmtId="0" fontId="18" fillId="0" borderId="10" xfId="52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3" xfId="58" applyFont="1" applyBorder="1" applyAlignment="1">
      <alignment horizontal="left"/>
      <protection/>
    </xf>
    <xf numFmtId="0" fontId="0" fillId="0" borderId="13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2" fontId="0" fillId="0" borderId="10" xfId="58" applyNumberFormat="1" applyFont="1" applyBorder="1" applyAlignment="1">
      <alignment horizontal="right" vertical="center"/>
      <protection/>
    </xf>
    <xf numFmtId="0" fontId="20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4" fontId="0" fillId="0" borderId="11" xfId="58" applyNumberFormat="1" applyFont="1" applyBorder="1" applyAlignment="1">
      <alignment horizontal="right" vertical="center"/>
      <protection/>
    </xf>
    <xf numFmtId="0" fontId="0" fillId="0" borderId="13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3" xfId="58" applyFont="1" applyBorder="1" applyAlignment="1">
      <alignment horizontal="left" indent="1"/>
      <protection/>
    </xf>
    <xf numFmtId="0" fontId="0" fillId="0" borderId="14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20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0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4" fontId="4" fillId="0" borderId="10" xfId="58" applyNumberFormat="1" applyFont="1" applyBorder="1" applyAlignment="1">
      <alignment horizontal="right" vertical="center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left" vertical="center" indent="1"/>
      <protection/>
    </xf>
    <xf numFmtId="0" fontId="0" fillId="0" borderId="0" xfId="60" applyNumberFormat="1" applyAlignment="1">
      <alignment horizontal="right"/>
      <protection/>
    </xf>
    <xf numFmtId="4" fontId="5" fillId="0" borderId="10" xfId="52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5" xfId="0" applyFont="1" applyBorder="1" applyAlignment="1">
      <alignment/>
    </xf>
    <xf numFmtId="1" fontId="5" fillId="0" borderId="10" xfId="60" applyNumberFormat="1" applyFont="1" applyBorder="1" applyAlignment="1">
      <alignment horizontal="center" vertical="top"/>
      <protection/>
    </xf>
    <xf numFmtId="0" fontId="0" fillId="0" borderId="10" xfId="60" applyNumberFormat="1" applyFont="1" applyBorder="1" applyAlignment="1">
      <alignment horizontal="left" wrapText="1"/>
      <protection/>
    </xf>
    <xf numFmtId="0" fontId="4" fillId="0" borderId="10" xfId="60" applyNumberFormat="1" applyFont="1" applyBorder="1" applyAlignment="1">
      <alignment horizontal="left" wrapText="1"/>
      <protection/>
    </xf>
    <xf numFmtId="0" fontId="4" fillId="0" borderId="10" xfId="60" applyFont="1" applyBorder="1" applyAlignment="1">
      <alignment horizontal="left"/>
      <protection/>
    </xf>
    <xf numFmtId="0" fontId="5" fillId="0" borderId="10" xfId="60" applyNumberFormat="1" applyFont="1" applyBorder="1" applyAlignment="1">
      <alignment horizontal="center" vertical="top"/>
      <protection/>
    </xf>
    <xf numFmtId="0" fontId="0" fillId="0" borderId="11" xfId="60" applyNumberFormat="1" applyFont="1" applyBorder="1" applyAlignment="1">
      <alignment horizontal="left" wrapText="1"/>
      <protection/>
    </xf>
    <xf numFmtId="1" fontId="5" fillId="0" borderId="11" xfId="60" applyNumberFormat="1" applyFont="1" applyBorder="1" applyAlignment="1">
      <alignment horizontal="center" vertical="top"/>
      <protection/>
    </xf>
    <xf numFmtId="164" fontId="5" fillId="0" borderId="10" xfId="60" applyNumberFormat="1" applyFont="1" applyBorder="1" applyAlignment="1">
      <alignment horizontal="center" vertical="top"/>
      <protection/>
    </xf>
    <xf numFmtId="164" fontId="5" fillId="0" borderId="11" xfId="60" applyNumberFormat="1" applyFont="1" applyBorder="1" applyAlignment="1">
      <alignment horizontal="center" vertical="top"/>
      <protection/>
    </xf>
    <xf numFmtId="0" fontId="0" fillId="0" borderId="10" xfId="60" applyFont="1" applyBorder="1" applyAlignment="1">
      <alignment horizontal="left"/>
      <protection/>
    </xf>
    <xf numFmtId="0" fontId="18" fillId="0" borderId="0" xfId="60" applyNumberFormat="1" applyFont="1" applyAlignment="1">
      <alignment horizontal="center" wrapText="1"/>
      <protection/>
    </xf>
    <xf numFmtId="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NumberFormat="1" applyFont="1" applyBorder="1" applyAlignment="1">
      <alignment horizontal="center" vertical="center" wrapText="1"/>
      <protection/>
    </xf>
    <xf numFmtId="1" fontId="19" fillId="0" borderId="10" xfId="60" applyNumberFormat="1" applyFont="1" applyBorder="1" applyAlignment="1">
      <alignment horizontal="center" vertical="center"/>
      <protection/>
    </xf>
    <xf numFmtId="0" fontId="0" fillId="0" borderId="10" xfId="60" applyNumberFormat="1" applyFont="1" applyBorder="1" applyAlignment="1">
      <alignment horizontal="center" vertical="top"/>
      <protection/>
    </xf>
    <xf numFmtId="0" fontId="4" fillId="0" borderId="0" xfId="0" applyNumberFormat="1" applyFont="1" applyAlignment="1">
      <alignment horizontal="left" vertical="center" wrapText="1"/>
    </xf>
    <xf numFmtId="0" fontId="5" fillId="0" borderId="0" xfId="59" applyNumberFormat="1" applyFont="1" applyAlignment="1">
      <alignment horizontal="left" wrapText="1"/>
      <protection/>
    </xf>
    <xf numFmtId="0" fontId="0" fillId="0" borderId="11" xfId="60" applyNumberFormat="1" applyFont="1" applyBorder="1" applyAlignment="1">
      <alignment horizontal="left" vertical="top"/>
      <protection/>
    </xf>
    <xf numFmtId="0" fontId="5" fillId="0" borderId="0" xfId="0" applyFont="1" applyAlignment="1">
      <alignment horizontal="left" wrapText="1"/>
    </xf>
    <xf numFmtId="0" fontId="11" fillId="0" borderId="16" xfId="57" applyFont="1" applyBorder="1" applyAlignment="1">
      <alignment horizontal="center" vertical="top" wrapText="1"/>
      <protection/>
    </xf>
    <xf numFmtId="0" fontId="11" fillId="0" borderId="17" xfId="57" applyFont="1" applyBorder="1" applyAlignment="1">
      <alignment horizontal="center" vertical="top" wrapText="1"/>
      <protection/>
    </xf>
    <xf numFmtId="0" fontId="11" fillId="0" borderId="18" xfId="57" applyFont="1" applyBorder="1" applyAlignment="1">
      <alignment horizontal="center" vertical="top" wrapText="1"/>
      <protection/>
    </xf>
    <xf numFmtId="10" fontId="14" fillId="0" borderId="16" xfId="57" applyNumberFormat="1" applyFont="1" applyBorder="1" applyAlignment="1">
      <alignment horizontal="center"/>
      <protection/>
    </xf>
    <xf numFmtId="10" fontId="14" fillId="0" borderId="17" xfId="57" applyNumberFormat="1" applyFont="1" applyBorder="1" applyAlignment="1">
      <alignment horizontal="center"/>
      <protection/>
    </xf>
    <xf numFmtId="10" fontId="14" fillId="0" borderId="18" xfId="57" applyNumberFormat="1" applyFont="1" applyBorder="1" applyAlignment="1">
      <alignment horizontal="center"/>
      <protection/>
    </xf>
    <xf numFmtId="49" fontId="9" fillId="0" borderId="16" xfId="57" applyNumberFormat="1" applyFont="1" applyBorder="1" applyAlignment="1">
      <alignment horizontal="center"/>
      <protection/>
    </xf>
    <xf numFmtId="49" fontId="9" fillId="0" borderId="17" xfId="57" applyNumberFormat="1" applyFont="1" applyBorder="1" applyAlignment="1">
      <alignment horizontal="center"/>
      <protection/>
    </xf>
    <xf numFmtId="49" fontId="9" fillId="0" borderId="18" xfId="57" applyNumberFormat="1" applyFont="1" applyBorder="1" applyAlignment="1">
      <alignment horizontal="center"/>
      <protection/>
    </xf>
    <xf numFmtId="0" fontId="9" fillId="0" borderId="16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/>
      <protection/>
    </xf>
    <xf numFmtId="0" fontId="9" fillId="0" borderId="18" xfId="57" applyFont="1" applyBorder="1" applyAlignment="1">
      <alignment horizontal="center"/>
      <protection/>
    </xf>
    <xf numFmtId="10" fontId="9" fillId="0" borderId="16" xfId="57" applyNumberFormat="1" applyFont="1" applyBorder="1" applyAlignment="1">
      <alignment horizontal="center"/>
      <protection/>
    </xf>
    <xf numFmtId="10" fontId="9" fillId="0" borderId="17" xfId="57" applyNumberFormat="1" applyFont="1" applyBorder="1" applyAlignment="1">
      <alignment horizontal="center"/>
      <protection/>
    </xf>
    <xf numFmtId="10" fontId="9" fillId="0" borderId="18" xfId="57" applyNumberFormat="1" applyFont="1" applyBorder="1" applyAlignment="1">
      <alignment horizontal="center"/>
      <protection/>
    </xf>
    <xf numFmtId="0" fontId="7" fillId="0" borderId="16" xfId="57" applyFont="1" applyBorder="1" applyAlignment="1">
      <alignment horizontal="left" wrapText="1"/>
      <protection/>
    </xf>
    <xf numFmtId="0" fontId="7" fillId="0" borderId="17" xfId="57" applyFont="1" applyBorder="1" applyAlignment="1">
      <alignment horizontal="left" wrapText="1"/>
      <protection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9" fillId="0" borderId="16" xfId="57" applyFont="1" applyBorder="1" applyAlignment="1">
      <alignment horizontal="center" vertical="top" wrapText="1"/>
      <protection/>
    </xf>
    <xf numFmtId="0" fontId="9" fillId="0" borderId="17" xfId="57" applyFont="1" applyBorder="1" applyAlignment="1">
      <alignment horizontal="center" vertical="top" wrapText="1"/>
      <protection/>
    </xf>
    <xf numFmtId="0" fontId="9" fillId="0" borderId="18" xfId="57" applyFont="1" applyBorder="1" applyAlignment="1">
      <alignment horizontal="center" vertical="top" wrapText="1"/>
      <protection/>
    </xf>
    <xf numFmtId="49" fontId="9" fillId="0" borderId="16" xfId="57" applyNumberFormat="1" applyFont="1" applyBorder="1" applyAlignment="1">
      <alignment horizontal="center" wrapText="1"/>
      <protection/>
    </xf>
    <xf numFmtId="49" fontId="9" fillId="0" borderId="17" xfId="57" applyNumberFormat="1" applyFont="1" applyBorder="1" applyAlignment="1">
      <alignment horizontal="center" wrapText="1"/>
      <protection/>
    </xf>
    <xf numFmtId="49" fontId="9" fillId="0" borderId="18" xfId="57" applyNumberFormat="1" applyFont="1" applyBorder="1" applyAlignment="1">
      <alignment horizontal="center" wrapText="1"/>
      <protection/>
    </xf>
    <xf numFmtId="0" fontId="7" fillId="0" borderId="19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 wrapText="1"/>
      <protection/>
    </xf>
    <xf numFmtId="49" fontId="14" fillId="0" borderId="16" xfId="57" applyNumberFormat="1" applyFont="1" applyBorder="1" applyAlignment="1">
      <alignment horizontal="center"/>
      <protection/>
    </xf>
    <xf numFmtId="49" fontId="14" fillId="0" borderId="17" xfId="57" applyNumberFormat="1" applyFont="1" applyBorder="1" applyAlignment="1">
      <alignment horizontal="center"/>
      <protection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0" fillId="0" borderId="0" xfId="57" applyFont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 wrapText="1"/>
      <protection/>
    </xf>
    <xf numFmtId="0" fontId="9" fillId="0" borderId="12" xfId="57" applyFont="1" applyBorder="1" applyAlignment="1">
      <alignment horizontal="center"/>
      <protection/>
    </xf>
    <xf numFmtId="4" fontId="9" fillId="0" borderId="12" xfId="57" applyNumberFormat="1" applyFont="1" applyBorder="1" applyAlignment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16" xfId="57" applyFont="1" applyBorder="1" applyAlignment="1">
      <alignment horizontal="center" wrapText="1"/>
      <protection/>
    </xf>
    <xf numFmtId="0" fontId="7" fillId="0" borderId="17" xfId="57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left" wrapText="1"/>
      <protection/>
    </xf>
    <xf numFmtId="4" fontId="9" fillId="0" borderId="16" xfId="57" applyNumberFormat="1" applyFont="1" applyBorder="1" applyAlignment="1">
      <alignment horizontal="center"/>
      <protection/>
    </xf>
    <xf numFmtId="4" fontId="9" fillId="0" borderId="17" xfId="57" applyNumberFormat="1" applyFont="1" applyBorder="1" applyAlignment="1">
      <alignment horizontal="center"/>
      <protection/>
    </xf>
    <xf numFmtId="4" fontId="9" fillId="0" borderId="18" xfId="57" applyNumberFormat="1" applyFont="1" applyBorder="1" applyAlignment="1">
      <alignment horizontal="center"/>
      <protection/>
    </xf>
    <xf numFmtId="4" fontId="13" fillId="33" borderId="10" xfId="0" applyNumberFormat="1" applyFont="1" applyFill="1" applyBorder="1" applyAlignment="1">
      <alignment horizontal="righ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Обычный_СЧА_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1">
      <selection activeCell="E22" sqref="E22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157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193" t="s">
        <v>110</v>
      </c>
      <c r="C8" s="193"/>
      <c r="D8" s="193"/>
      <c r="E8" s="193"/>
    </row>
    <row r="9" spans="2:5" s="4" customFormat="1" ht="12" customHeight="1">
      <c r="B9" s="194" t="s">
        <v>344</v>
      </c>
      <c r="C9" s="194"/>
      <c r="D9" s="194"/>
      <c r="E9" s="194"/>
    </row>
    <row r="10" spans="2:5" ht="12" customHeight="1">
      <c r="B10" s="34" t="s">
        <v>217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195" t="s">
        <v>219</v>
      </c>
      <c r="C12" s="196"/>
      <c r="D12" s="196"/>
      <c r="E12" s="196"/>
    </row>
    <row r="13" spans="2:5" ht="11.25" customHeight="1">
      <c r="B13" s="196" t="s">
        <v>173</v>
      </c>
      <c r="C13" s="196"/>
      <c r="D13" s="196"/>
      <c r="E13" s="196"/>
    </row>
    <row r="15" spans="2:5" ht="36.75" customHeight="1">
      <c r="B15" s="29" t="s">
        <v>30</v>
      </c>
      <c r="C15" s="15" t="s">
        <v>114</v>
      </c>
      <c r="D15" s="15" t="s">
        <v>158</v>
      </c>
      <c r="E15" s="15" t="s">
        <v>159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0" t="s">
        <v>160</v>
      </c>
      <c r="C17" s="62">
        <v>100</v>
      </c>
      <c r="D17" s="63">
        <f>D19+D21</f>
        <v>14544.82796</v>
      </c>
      <c r="E17" s="63">
        <f>E19+E21</f>
        <v>10269.60942</v>
      </c>
    </row>
    <row r="18" spans="2:5" ht="17.25" customHeight="1">
      <c r="B18" s="61" t="s">
        <v>161</v>
      </c>
      <c r="C18" s="64"/>
      <c r="D18" s="63"/>
      <c r="E18" s="63"/>
    </row>
    <row r="19" spans="2:5" ht="29.25" customHeight="1">
      <c r="B19" s="61" t="s">
        <v>162</v>
      </c>
      <c r="C19" s="66">
        <v>110</v>
      </c>
      <c r="D19" s="63">
        <v>14539.21869</v>
      </c>
      <c r="E19" s="63">
        <v>10258.8241</v>
      </c>
    </row>
    <row r="20" spans="2:5" ht="57.75" customHeight="1">
      <c r="B20" s="61" t="s">
        <v>163</v>
      </c>
      <c r="C20" s="66">
        <v>120</v>
      </c>
      <c r="D20" s="65">
        <v>0</v>
      </c>
      <c r="E20" s="65">
        <v>0</v>
      </c>
    </row>
    <row r="21" spans="2:5" ht="29.25" customHeight="1">
      <c r="B21" s="61" t="s">
        <v>164</v>
      </c>
      <c r="C21" s="66">
        <v>130</v>
      </c>
      <c r="D21" s="65">
        <v>5.60927</v>
      </c>
      <c r="E21" s="65">
        <v>10.78532</v>
      </c>
    </row>
    <row r="22" spans="2:5" ht="57.75" customHeight="1">
      <c r="B22" s="61" t="s">
        <v>165</v>
      </c>
      <c r="C22" s="66">
        <v>140</v>
      </c>
      <c r="D22" s="65">
        <v>0</v>
      </c>
      <c r="E22" s="65">
        <v>0</v>
      </c>
    </row>
    <row r="23" spans="2:5" ht="21" customHeight="1">
      <c r="B23" s="61" t="s">
        <v>166</v>
      </c>
      <c r="C23" s="66">
        <v>150</v>
      </c>
      <c r="D23" s="65">
        <v>0</v>
      </c>
      <c r="E23" s="65">
        <v>0</v>
      </c>
    </row>
    <row r="24" spans="2:5" ht="48.75" customHeight="1">
      <c r="B24" s="61" t="s">
        <v>167</v>
      </c>
      <c r="C24" s="66">
        <v>200</v>
      </c>
      <c r="D24" s="67">
        <v>852</v>
      </c>
      <c r="E24" s="67">
        <f>E26+E27+E28</f>
        <v>858</v>
      </c>
    </row>
    <row r="25" spans="2:5" ht="21" customHeight="1">
      <c r="B25" s="61" t="s">
        <v>161</v>
      </c>
      <c r="C25" s="64"/>
      <c r="D25" s="63"/>
      <c r="E25" s="63"/>
    </row>
    <row r="26" spans="2:5" ht="33.75" customHeight="1">
      <c r="B26" s="61" t="s">
        <v>168</v>
      </c>
      <c r="C26" s="66">
        <v>210</v>
      </c>
      <c r="D26" s="67">
        <v>847</v>
      </c>
      <c r="E26" s="67">
        <v>852</v>
      </c>
    </row>
    <row r="27" spans="2:5" ht="56.25" customHeight="1">
      <c r="B27" s="61" t="s">
        <v>169</v>
      </c>
      <c r="C27" s="66">
        <v>220</v>
      </c>
      <c r="D27" s="67">
        <v>0</v>
      </c>
      <c r="E27" s="67">
        <v>0</v>
      </c>
    </row>
    <row r="28" spans="2:5" ht="33.75" customHeight="1">
      <c r="B28" s="61" t="s">
        <v>170</v>
      </c>
      <c r="C28" s="66">
        <v>230</v>
      </c>
      <c r="D28" s="67">
        <v>5</v>
      </c>
      <c r="E28" s="67">
        <v>6</v>
      </c>
    </row>
    <row r="29" spans="2:5" ht="57.75" customHeight="1">
      <c r="B29" s="61" t="s">
        <v>171</v>
      </c>
      <c r="C29" s="66">
        <v>240</v>
      </c>
      <c r="D29" s="67">
        <v>0</v>
      </c>
      <c r="E29" s="67">
        <v>0</v>
      </c>
    </row>
    <row r="30" spans="2:5" ht="23.25" customHeight="1">
      <c r="B30" s="61" t="s">
        <v>172</v>
      </c>
      <c r="C30" s="66">
        <v>250</v>
      </c>
      <c r="D30" s="65">
        <v>0</v>
      </c>
      <c r="E30" s="65">
        <v>0</v>
      </c>
    </row>
    <row r="34" ht="11.25">
      <c r="B34" s="17"/>
    </row>
    <row r="35" spans="2:5" ht="21" customHeight="1">
      <c r="B35" s="79" t="s">
        <v>27</v>
      </c>
      <c r="C35" s="80" t="s">
        <v>252</v>
      </c>
      <c r="D35" s="81"/>
      <c r="E35" s="81"/>
    </row>
    <row r="36" spans="2:5" ht="12">
      <c r="B36" s="81"/>
      <c r="C36" s="82"/>
      <c r="D36" s="81"/>
      <c r="E36" s="81"/>
    </row>
    <row r="37" spans="2:5" ht="12">
      <c r="B37" s="81"/>
      <c r="C37" s="82"/>
      <c r="D37" s="81"/>
      <c r="E37" s="81"/>
    </row>
    <row r="38" spans="2:5" ht="12">
      <c r="B38" s="81"/>
      <c r="C38" s="82"/>
      <c r="D38" s="81"/>
      <c r="E38" s="81"/>
    </row>
    <row r="39" spans="2:5" ht="12">
      <c r="B39" s="79" t="s">
        <v>174</v>
      </c>
      <c r="C39" s="80" t="s">
        <v>253</v>
      </c>
      <c r="D39" s="81"/>
      <c r="E39" s="81"/>
    </row>
    <row r="40" spans="2:5" ht="12">
      <c r="B40" s="81"/>
      <c r="C40" s="82"/>
      <c r="D40" s="81"/>
      <c r="E40" s="81"/>
    </row>
    <row r="41" spans="2:5" ht="12">
      <c r="B41" s="81"/>
      <c r="C41" s="82"/>
      <c r="D41" s="81"/>
      <c r="E41" s="81"/>
    </row>
    <row r="42" spans="2:5" ht="12">
      <c r="B42" s="81"/>
      <c r="C42" s="82"/>
      <c r="D42" s="81"/>
      <c r="E42" s="81"/>
    </row>
    <row r="43" spans="2:5" ht="12">
      <c r="B43" s="79" t="s">
        <v>226</v>
      </c>
      <c r="C43" s="80" t="s">
        <v>227</v>
      </c>
      <c r="D43" s="81"/>
      <c r="E43" s="81"/>
    </row>
    <row r="44" spans="2:5" ht="12">
      <c r="B44" s="81"/>
      <c r="C44" s="82"/>
      <c r="D44" s="81"/>
      <c r="E44" s="81"/>
    </row>
    <row r="45" spans="2:5" ht="12">
      <c r="B45" s="81"/>
      <c r="C45" s="82"/>
      <c r="D45" s="81"/>
      <c r="E45" s="81"/>
    </row>
    <row r="46" spans="2:5" ht="12">
      <c r="B46" s="81"/>
      <c r="C46" s="82"/>
      <c r="D46" s="81"/>
      <c r="E46" s="81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B1">
      <selection activeCell="B4" sqref="B4:D4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0"/>
      <c r="B1" s="31"/>
      <c r="C1" s="31"/>
      <c r="D1" s="30"/>
    </row>
    <row r="2" spans="1:4" ht="12">
      <c r="A2" s="30"/>
      <c r="B2" s="32" t="s">
        <v>110</v>
      </c>
      <c r="C2" s="33"/>
      <c r="D2" s="33"/>
    </row>
    <row r="3" spans="1:4" ht="15.75" customHeight="1">
      <c r="A3" s="30"/>
      <c r="B3" s="34" t="s">
        <v>111</v>
      </c>
      <c r="C3" s="35"/>
      <c r="D3" s="36"/>
    </row>
    <row r="4" spans="1:4" ht="17.25" customHeight="1">
      <c r="A4" s="30"/>
      <c r="B4" s="197" t="s">
        <v>343</v>
      </c>
      <c r="C4" s="197"/>
      <c r="D4" s="197"/>
    </row>
    <row r="5" spans="1:4" ht="18.75" customHeight="1">
      <c r="A5" s="30"/>
      <c r="B5" s="38" t="s">
        <v>217</v>
      </c>
      <c r="C5" s="39"/>
      <c r="D5" s="38"/>
    </row>
    <row r="6" spans="1:5" ht="20.25" customHeight="1">
      <c r="A6" s="30"/>
      <c r="B6" s="40" t="s">
        <v>5</v>
      </c>
      <c r="C6" s="41"/>
      <c r="D6" s="41"/>
      <c r="E6" s="28"/>
    </row>
    <row r="7" spans="1:5" s="13" customFormat="1" ht="22.5" customHeight="1">
      <c r="A7" s="42"/>
      <c r="B7" s="198" t="s">
        <v>219</v>
      </c>
      <c r="C7" s="199"/>
      <c r="D7" s="199"/>
      <c r="E7" s="27"/>
    </row>
    <row r="8" spans="1:5" s="13" customFormat="1" ht="19.5" customHeight="1">
      <c r="A8" s="42"/>
      <c r="B8" s="198" t="s">
        <v>173</v>
      </c>
      <c r="C8" s="199"/>
      <c r="D8" s="199"/>
      <c r="E8" s="27"/>
    </row>
    <row r="9" spans="1:4" ht="11.25">
      <c r="A9" s="30"/>
      <c r="B9" s="30"/>
      <c r="C9" s="43"/>
      <c r="D9" s="44" t="s">
        <v>112</v>
      </c>
    </row>
    <row r="10" spans="1:4" ht="27" customHeight="1">
      <c r="A10" s="200"/>
      <c r="B10" s="45" t="s">
        <v>113</v>
      </c>
      <c r="C10" s="46" t="s">
        <v>114</v>
      </c>
      <c r="D10" s="46" t="s">
        <v>115</v>
      </c>
    </row>
    <row r="11" spans="1:4" ht="12.75" customHeight="1">
      <c r="A11" s="200"/>
      <c r="B11" s="47" t="s">
        <v>176</v>
      </c>
      <c r="C11" s="48" t="s">
        <v>177</v>
      </c>
      <c r="D11" s="48" t="s">
        <v>178</v>
      </c>
    </row>
    <row r="12" spans="1:4" ht="18" customHeight="1">
      <c r="A12" s="30"/>
      <c r="B12" s="108" t="s">
        <v>116</v>
      </c>
      <c r="C12" s="109" t="s">
        <v>179</v>
      </c>
      <c r="D12" s="135" t="s">
        <v>273</v>
      </c>
    </row>
    <row r="13" spans="1:6" ht="30.75" customHeight="1">
      <c r="A13" s="30"/>
      <c r="B13" s="110" t="s">
        <v>117</v>
      </c>
      <c r="C13" s="111" t="s">
        <v>180</v>
      </c>
      <c r="D13" s="135" t="s">
        <v>338</v>
      </c>
      <c r="E13" s="69"/>
      <c r="F13" s="78"/>
    </row>
    <row r="14" spans="1:6" ht="36" customHeight="1">
      <c r="A14" s="30"/>
      <c r="B14" s="110" t="s">
        <v>118</v>
      </c>
      <c r="C14" s="111" t="s">
        <v>181</v>
      </c>
      <c r="D14" s="135" t="s">
        <v>339</v>
      </c>
      <c r="E14" s="69"/>
      <c r="F14" s="68"/>
    </row>
    <row r="15" spans="1:6" ht="42" customHeight="1">
      <c r="A15" s="30"/>
      <c r="B15" s="110" t="s">
        <v>119</v>
      </c>
      <c r="C15" s="111" t="s">
        <v>182</v>
      </c>
      <c r="D15" s="135" t="s">
        <v>11</v>
      </c>
      <c r="E15" s="69"/>
      <c r="F15" s="68"/>
    </row>
    <row r="16" spans="1:5" ht="39" customHeight="1">
      <c r="A16" s="30"/>
      <c r="B16" s="110" t="s">
        <v>120</v>
      </c>
      <c r="C16" s="111" t="s">
        <v>183</v>
      </c>
      <c r="D16" s="135" t="s">
        <v>11</v>
      </c>
      <c r="E16" s="69"/>
    </row>
    <row r="17" spans="1:5" ht="39" customHeight="1">
      <c r="A17" s="30"/>
      <c r="B17" s="110" t="s">
        <v>121</v>
      </c>
      <c r="C17" s="111" t="s">
        <v>184</v>
      </c>
      <c r="D17" s="135" t="s">
        <v>11</v>
      </c>
      <c r="E17" s="69"/>
    </row>
    <row r="18" spans="1:5" ht="51.75" customHeight="1">
      <c r="A18" s="30"/>
      <c r="B18" s="110" t="s">
        <v>122</v>
      </c>
      <c r="C18" s="111" t="s">
        <v>185</v>
      </c>
      <c r="D18" s="135" t="s">
        <v>340</v>
      </c>
      <c r="E18" s="69"/>
    </row>
    <row r="19" spans="1:5" ht="33.75" customHeight="1">
      <c r="A19" s="30"/>
      <c r="B19" s="112" t="s">
        <v>123</v>
      </c>
      <c r="C19" s="111" t="s">
        <v>186</v>
      </c>
      <c r="D19" s="136" t="s">
        <v>341</v>
      </c>
      <c r="E19" s="69"/>
    </row>
    <row r="20" ht="11.25">
      <c r="D20" s="69"/>
    </row>
    <row r="21" ht="11.25">
      <c r="D21" s="59"/>
    </row>
    <row r="22" ht="11.25">
      <c r="D22" s="59"/>
    </row>
    <row r="23" spans="2:4" ht="14.25" customHeight="1">
      <c r="B23" s="17"/>
      <c r="D23" s="59"/>
    </row>
    <row r="24" spans="2:4" ht="12">
      <c r="B24" s="79" t="s">
        <v>27</v>
      </c>
      <c r="C24" s="80" t="s">
        <v>245</v>
      </c>
      <c r="D24" s="81"/>
    </row>
    <row r="25" spans="2:4" ht="12">
      <c r="B25" s="81"/>
      <c r="C25" s="82"/>
      <c r="D25" s="81"/>
    </row>
    <row r="26" spans="2:4" ht="12">
      <c r="B26" s="81"/>
      <c r="C26" s="82"/>
      <c r="D26" s="81"/>
    </row>
    <row r="27" spans="2:4" ht="12">
      <c r="B27" s="81"/>
      <c r="C27" s="82"/>
      <c r="D27" s="81"/>
    </row>
    <row r="28" spans="2:4" ht="12">
      <c r="B28" s="79" t="s">
        <v>174</v>
      </c>
      <c r="C28" s="80" t="s">
        <v>253</v>
      </c>
      <c r="D28" s="81"/>
    </row>
    <row r="29" spans="2:4" ht="12">
      <c r="B29" s="81"/>
      <c r="C29" s="82"/>
      <c r="D29" s="81"/>
    </row>
    <row r="30" spans="2:4" ht="12">
      <c r="B30" s="81"/>
      <c r="C30" s="82"/>
      <c r="D30" s="81"/>
    </row>
    <row r="31" spans="2:4" ht="12">
      <c r="B31" s="81"/>
      <c r="C31" s="82"/>
      <c r="D31" s="81"/>
    </row>
    <row r="32" spans="2:4" ht="12">
      <c r="B32" s="79" t="s">
        <v>226</v>
      </c>
      <c r="C32" s="80" t="s">
        <v>227</v>
      </c>
      <c r="D32" s="81"/>
    </row>
    <row r="33" spans="2:4" ht="12">
      <c r="B33" s="81"/>
      <c r="C33" s="82"/>
      <c r="D33" s="81"/>
    </row>
    <row r="34" spans="2:4" ht="12">
      <c r="B34" s="81"/>
      <c r="C34" s="82"/>
      <c r="D34" s="81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J70" sqref="J70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19.66015625" style="1" customWidth="1"/>
  </cols>
  <sheetData>
    <row r="1" spans="2:7" ht="14.25" customHeight="1">
      <c r="B1" s="10" t="s">
        <v>124</v>
      </c>
      <c r="G1"/>
    </row>
    <row r="2" ht="12">
      <c r="B2" s="10" t="s">
        <v>125</v>
      </c>
    </row>
    <row r="3" ht="12">
      <c r="B3" s="10" t="s">
        <v>126</v>
      </c>
    </row>
    <row r="4" s="100" customFormat="1" ht="12" customHeight="1">
      <c r="B4" s="99" t="s">
        <v>217</v>
      </c>
    </row>
    <row r="5" spans="2:3" s="13" customFormat="1" ht="18" customHeight="1">
      <c r="B5" s="196" t="s">
        <v>173</v>
      </c>
      <c r="C5" s="196"/>
    </row>
    <row r="6" spans="2:7" ht="11.25" customHeight="1">
      <c r="B6" s="216" t="s">
        <v>59</v>
      </c>
      <c r="C6" s="216"/>
      <c r="D6" s="216"/>
      <c r="E6" s="216"/>
      <c r="F6" s="216"/>
      <c r="G6"/>
    </row>
    <row r="7" spans="2:6" s="13" customFormat="1" ht="9.75" customHeight="1">
      <c r="B7" s="196" t="s">
        <v>127</v>
      </c>
      <c r="C7" s="196"/>
      <c r="D7" s="196"/>
      <c r="E7" s="196"/>
      <c r="F7" s="196"/>
    </row>
    <row r="8" spans="2:6" s="13" customFormat="1" ht="9.75" customHeight="1">
      <c r="B8" s="196" t="s">
        <v>218</v>
      </c>
      <c r="C8" s="196"/>
      <c r="D8" s="196"/>
      <c r="E8" s="196"/>
      <c r="F8" s="196"/>
    </row>
    <row r="9" spans="2:6" s="13" customFormat="1" ht="9.75" customHeight="1">
      <c r="B9" s="107"/>
      <c r="C9" s="107"/>
      <c r="D9" s="107"/>
      <c r="E9" s="107"/>
      <c r="F9" s="107"/>
    </row>
    <row r="10" spans="2:7" ht="12.75" customHeight="1">
      <c r="B10" s="211" t="s">
        <v>311</v>
      </c>
      <c r="C10" s="211"/>
      <c r="D10" s="211"/>
      <c r="E10" s="211"/>
      <c r="F10" s="211"/>
      <c r="G10" s="211"/>
    </row>
    <row r="11" spans="2:7" ht="24" customHeight="1">
      <c r="B11" s="125"/>
      <c r="C11" s="125"/>
      <c r="D11" s="125"/>
      <c r="E11" s="125"/>
      <c r="F11" s="125"/>
      <c r="G11" s="190" t="s">
        <v>290</v>
      </c>
    </row>
    <row r="12" spans="2:7" ht="33" customHeight="1">
      <c r="B12" s="212" t="s">
        <v>128</v>
      </c>
      <c r="C12" s="212"/>
      <c r="D12" s="213" t="s">
        <v>7</v>
      </c>
      <c r="E12" s="213"/>
      <c r="F12" s="126" t="s">
        <v>312</v>
      </c>
      <c r="G12" s="126" t="s">
        <v>313</v>
      </c>
    </row>
    <row r="13" spans="2:7" ht="18" customHeight="1">
      <c r="B13" s="214">
        <v>1</v>
      </c>
      <c r="C13" s="214"/>
      <c r="D13" s="214">
        <v>2</v>
      </c>
      <c r="E13" s="214"/>
      <c r="F13" s="127">
        <v>3</v>
      </c>
      <c r="G13" s="127">
        <v>4</v>
      </c>
    </row>
    <row r="14" spans="2:7" ht="11.25">
      <c r="B14" s="204" t="s">
        <v>129</v>
      </c>
      <c r="C14" s="204"/>
      <c r="D14" s="215"/>
      <c r="E14" s="215"/>
      <c r="F14" s="128"/>
      <c r="G14" s="128"/>
    </row>
    <row r="15" spans="2:7" ht="12.75" customHeight="1">
      <c r="B15" s="218" t="s">
        <v>291</v>
      </c>
      <c r="C15" s="218"/>
      <c r="D15" s="209">
        <v>10</v>
      </c>
      <c r="E15" s="209"/>
      <c r="F15" s="129" t="s">
        <v>314</v>
      </c>
      <c r="G15" s="129" t="s">
        <v>314</v>
      </c>
    </row>
    <row r="16" spans="2:7" ht="12" customHeight="1">
      <c r="B16" s="210" t="s">
        <v>9</v>
      </c>
      <c r="C16" s="210"/>
      <c r="D16" s="208">
        <v>11</v>
      </c>
      <c r="E16" s="208"/>
      <c r="F16" s="131" t="s">
        <v>314</v>
      </c>
      <c r="G16" s="131" t="s">
        <v>314</v>
      </c>
    </row>
    <row r="17" spans="2:7" ht="11.25">
      <c r="B17" s="210" t="s">
        <v>10</v>
      </c>
      <c r="C17" s="210"/>
      <c r="D17" s="208">
        <v>12</v>
      </c>
      <c r="E17" s="208"/>
      <c r="F17" s="131" t="s">
        <v>11</v>
      </c>
      <c r="G17" s="131" t="s">
        <v>11</v>
      </c>
    </row>
    <row r="18" spans="2:7" ht="11.25">
      <c r="B18" s="218" t="s">
        <v>292</v>
      </c>
      <c r="C18" s="218"/>
      <c r="D18" s="209">
        <v>20</v>
      </c>
      <c r="E18" s="209"/>
      <c r="F18" s="129" t="s">
        <v>11</v>
      </c>
      <c r="G18" s="129" t="s">
        <v>11</v>
      </c>
    </row>
    <row r="19" spans="2:7" ht="9.75" customHeight="1">
      <c r="B19" s="210" t="s">
        <v>9</v>
      </c>
      <c r="C19" s="210"/>
      <c r="D19" s="208">
        <v>21</v>
      </c>
      <c r="E19" s="208"/>
      <c r="F19" s="131" t="s">
        <v>11</v>
      </c>
      <c r="G19" s="131" t="s">
        <v>11</v>
      </c>
    </row>
    <row r="20" spans="2:7" ht="9" customHeight="1">
      <c r="B20" s="210" t="s">
        <v>10</v>
      </c>
      <c r="C20" s="210"/>
      <c r="D20" s="208">
        <v>22</v>
      </c>
      <c r="E20" s="208"/>
      <c r="F20" s="131" t="s">
        <v>11</v>
      </c>
      <c r="G20" s="131" t="s">
        <v>11</v>
      </c>
    </row>
    <row r="21" spans="2:7" ht="11.25" customHeight="1">
      <c r="B21" s="202" t="s">
        <v>130</v>
      </c>
      <c r="C21" s="202"/>
      <c r="D21" s="208">
        <v>30</v>
      </c>
      <c r="E21" s="208"/>
      <c r="F21" s="129" t="s">
        <v>315</v>
      </c>
      <c r="G21" s="129" t="s">
        <v>316</v>
      </c>
    </row>
    <row r="22" spans="2:7" ht="11.25" customHeight="1">
      <c r="B22" s="202" t="s">
        <v>131</v>
      </c>
      <c r="C22" s="202"/>
      <c r="D22" s="208">
        <v>40</v>
      </c>
      <c r="E22" s="208"/>
      <c r="F22" s="129" t="s">
        <v>11</v>
      </c>
      <c r="G22" s="129" t="s">
        <v>11</v>
      </c>
    </row>
    <row r="23" spans="2:7" ht="11.25" customHeight="1">
      <c r="B23" s="202" t="s">
        <v>132</v>
      </c>
      <c r="C23" s="202"/>
      <c r="D23" s="208">
        <v>50</v>
      </c>
      <c r="E23" s="208"/>
      <c r="F23" s="129" t="s">
        <v>11</v>
      </c>
      <c r="G23" s="129" t="s">
        <v>11</v>
      </c>
    </row>
    <row r="24" spans="2:7" ht="11.25" customHeight="1">
      <c r="B24" s="202" t="s">
        <v>133</v>
      </c>
      <c r="C24" s="202"/>
      <c r="D24" s="208">
        <v>60</v>
      </c>
      <c r="E24" s="208"/>
      <c r="F24" s="129" t="s">
        <v>317</v>
      </c>
      <c r="G24" s="129" t="s">
        <v>318</v>
      </c>
    </row>
    <row r="25" spans="2:7" ht="11.25" customHeight="1">
      <c r="B25" s="202" t="s">
        <v>134</v>
      </c>
      <c r="C25" s="202"/>
      <c r="D25" s="208">
        <v>70</v>
      </c>
      <c r="E25" s="208"/>
      <c r="F25" s="129" t="s">
        <v>319</v>
      </c>
      <c r="G25" s="129" t="s">
        <v>320</v>
      </c>
    </row>
    <row r="26" spans="2:7" ht="11.25" customHeight="1">
      <c r="B26" s="202" t="s">
        <v>19</v>
      </c>
      <c r="C26" s="202"/>
      <c r="D26" s="208">
        <v>80</v>
      </c>
      <c r="E26" s="208"/>
      <c r="F26" s="129" t="s">
        <v>11</v>
      </c>
      <c r="G26" s="129" t="s">
        <v>11</v>
      </c>
    </row>
    <row r="27" spans="2:7" ht="11.25" customHeight="1">
      <c r="B27" s="202" t="s">
        <v>293</v>
      </c>
      <c r="C27" s="202"/>
      <c r="D27" s="208">
        <v>90</v>
      </c>
      <c r="E27" s="208"/>
      <c r="F27" s="132" t="s">
        <v>11</v>
      </c>
      <c r="G27" s="132" t="s">
        <v>11</v>
      </c>
    </row>
    <row r="28" spans="2:7" ht="11.25" customHeight="1">
      <c r="B28" s="202" t="s">
        <v>135</v>
      </c>
      <c r="C28" s="202"/>
      <c r="D28" s="208">
        <v>91</v>
      </c>
      <c r="E28" s="208"/>
      <c r="F28" s="131" t="s">
        <v>11</v>
      </c>
      <c r="G28" s="131" t="s">
        <v>11</v>
      </c>
    </row>
    <row r="29" spans="2:7" ht="11.25" customHeight="1">
      <c r="B29" s="202" t="s">
        <v>136</v>
      </c>
      <c r="C29" s="202"/>
      <c r="D29" s="208">
        <v>92</v>
      </c>
      <c r="E29" s="208"/>
      <c r="F29" s="131" t="s">
        <v>11</v>
      </c>
      <c r="G29" s="131" t="s">
        <v>11</v>
      </c>
    </row>
    <row r="30" spans="2:7" ht="11.25" customHeight="1">
      <c r="B30" s="202" t="s">
        <v>137</v>
      </c>
      <c r="C30" s="202"/>
      <c r="D30" s="201">
        <v>100</v>
      </c>
      <c r="E30" s="201"/>
      <c r="F30" s="132"/>
      <c r="G30" s="132"/>
    </row>
    <row r="31" spans="2:7" ht="11.25" customHeight="1">
      <c r="B31" s="206" t="s">
        <v>294</v>
      </c>
      <c r="C31" s="206"/>
      <c r="D31" s="207">
        <v>110</v>
      </c>
      <c r="E31" s="207"/>
      <c r="F31" s="129" t="s">
        <v>11</v>
      </c>
      <c r="G31" s="129" t="s">
        <v>11</v>
      </c>
    </row>
    <row r="32" spans="2:7" ht="11.25" customHeight="1">
      <c r="B32" s="202" t="s">
        <v>21</v>
      </c>
      <c r="C32" s="202"/>
      <c r="D32" s="201">
        <v>111</v>
      </c>
      <c r="E32" s="201"/>
      <c r="F32" s="129" t="s">
        <v>11</v>
      </c>
      <c r="G32" s="129" t="s">
        <v>11</v>
      </c>
    </row>
    <row r="33" spans="2:7" ht="9.75" customHeight="1">
      <c r="B33" s="202" t="s">
        <v>22</v>
      </c>
      <c r="C33" s="202"/>
      <c r="D33" s="201">
        <v>112</v>
      </c>
      <c r="E33" s="201"/>
      <c r="F33" s="129" t="s">
        <v>11</v>
      </c>
      <c r="G33" s="129" t="s">
        <v>11</v>
      </c>
    </row>
    <row r="34" spans="2:7" ht="9" customHeight="1">
      <c r="B34" s="202" t="s">
        <v>23</v>
      </c>
      <c r="C34" s="202"/>
      <c r="D34" s="201">
        <v>113</v>
      </c>
      <c r="E34" s="201"/>
      <c r="F34" s="129" t="s">
        <v>11</v>
      </c>
      <c r="G34" s="129" t="s">
        <v>11</v>
      </c>
    </row>
    <row r="35" spans="2:7" ht="11.25" customHeight="1">
      <c r="B35" s="202" t="s">
        <v>24</v>
      </c>
      <c r="C35" s="202"/>
      <c r="D35" s="201">
        <v>114</v>
      </c>
      <c r="E35" s="201"/>
      <c r="F35" s="129" t="s">
        <v>11</v>
      </c>
      <c r="G35" s="129" t="s">
        <v>11</v>
      </c>
    </row>
    <row r="36" spans="2:7" ht="11.25" customHeight="1">
      <c r="B36" s="202" t="s">
        <v>138</v>
      </c>
      <c r="C36" s="202"/>
      <c r="D36" s="201">
        <v>120</v>
      </c>
      <c r="E36" s="201"/>
      <c r="F36" s="132" t="s">
        <v>11</v>
      </c>
      <c r="G36" s="132" t="s">
        <v>11</v>
      </c>
    </row>
    <row r="37" spans="2:7" ht="21.75" customHeight="1">
      <c r="B37" s="206" t="s">
        <v>139</v>
      </c>
      <c r="C37" s="206"/>
      <c r="D37" s="207">
        <v>130</v>
      </c>
      <c r="E37" s="207"/>
      <c r="F37" s="133"/>
      <c r="G37" s="133"/>
    </row>
    <row r="38" spans="2:7" ht="71.25" customHeight="1">
      <c r="B38" s="202" t="s">
        <v>260</v>
      </c>
      <c r="C38" s="202"/>
      <c r="D38" s="201">
        <v>140</v>
      </c>
      <c r="E38" s="201"/>
      <c r="F38" s="132" t="s">
        <v>11</v>
      </c>
      <c r="G38" s="132" t="s">
        <v>11</v>
      </c>
    </row>
    <row r="39" spans="2:7" ht="28.5" customHeight="1">
      <c r="B39" s="202" t="s">
        <v>25</v>
      </c>
      <c r="C39" s="202"/>
      <c r="D39" s="201">
        <v>150</v>
      </c>
      <c r="E39" s="201"/>
      <c r="F39" s="129" t="s">
        <v>11</v>
      </c>
      <c r="G39" s="129" t="s">
        <v>11</v>
      </c>
    </row>
    <row r="40" spans="2:7" ht="42" customHeight="1">
      <c r="B40" s="206" t="s">
        <v>295</v>
      </c>
      <c r="C40" s="206"/>
      <c r="D40" s="207">
        <v>160</v>
      </c>
      <c r="E40" s="207"/>
      <c r="F40" s="129" t="s">
        <v>11</v>
      </c>
      <c r="G40" s="129" t="s">
        <v>11</v>
      </c>
    </row>
    <row r="41" spans="2:7" ht="49.5" customHeight="1">
      <c r="B41" s="202" t="s">
        <v>140</v>
      </c>
      <c r="C41" s="202"/>
      <c r="D41" s="201">
        <v>161</v>
      </c>
      <c r="E41" s="201"/>
      <c r="F41" s="129" t="s">
        <v>11</v>
      </c>
      <c r="G41" s="129" t="s">
        <v>11</v>
      </c>
    </row>
    <row r="42" spans="2:7" ht="28.5" customHeight="1">
      <c r="B42" s="206" t="s">
        <v>296</v>
      </c>
      <c r="C42" s="206"/>
      <c r="D42" s="207">
        <v>170</v>
      </c>
      <c r="E42" s="207"/>
      <c r="F42" s="129" t="s">
        <v>11</v>
      </c>
      <c r="G42" s="129" t="s">
        <v>11</v>
      </c>
    </row>
    <row r="43" spans="2:7" ht="25.5" customHeight="1">
      <c r="B43" s="202" t="s">
        <v>140</v>
      </c>
      <c r="C43" s="202"/>
      <c r="D43" s="201">
        <v>171</v>
      </c>
      <c r="E43" s="201"/>
      <c r="F43" s="129" t="s">
        <v>11</v>
      </c>
      <c r="G43" s="129" t="s">
        <v>11</v>
      </c>
    </row>
    <row r="44" spans="2:7" ht="24" customHeight="1">
      <c r="B44" s="206" t="s">
        <v>297</v>
      </c>
      <c r="C44" s="206"/>
      <c r="D44" s="207">
        <v>180</v>
      </c>
      <c r="E44" s="207"/>
      <c r="F44" s="129" t="s">
        <v>11</v>
      </c>
      <c r="G44" s="129" t="s">
        <v>11</v>
      </c>
    </row>
    <row r="45" spans="2:7" ht="14.25" customHeight="1">
      <c r="B45" s="202" t="s">
        <v>141</v>
      </c>
      <c r="C45" s="202"/>
      <c r="D45" s="201">
        <v>181</v>
      </c>
      <c r="E45" s="201"/>
      <c r="F45" s="129" t="s">
        <v>11</v>
      </c>
      <c r="G45" s="129" t="s">
        <v>11</v>
      </c>
    </row>
    <row r="46" spans="2:7" ht="9.75" customHeight="1">
      <c r="B46" s="206" t="s">
        <v>298</v>
      </c>
      <c r="C46" s="206"/>
      <c r="D46" s="207">
        <v>190</v>
      </c>
      <c r="E46" s="207"/>
      <c r="F46" s="129" t="s">
        <v>11</v>
      </c>
      <c r="G46" s="129" t="s">
        <v>11</v>
      </c>
    </row>
    <row r="47" spans="2:7" ht="12.75" customHeight="1">
      <c r="B47" s="202" t="s">
        <v>141</v>
      </c>
      <c r="C47" s="202"/>
      <c r="D47" s="201">
        <v>191</v>
      </c>
      <c r="E47" s="201"/>
      <c r="F47" s="129" t="s">
        <v>11</v>
      </c>
      <c r="G47" s="129" t="s">
        <v>11</v>
      </c>
    </row>
    <row r="48" spans="2:7" ht="24" customHeight="1">
      <c r="B48" s="202" t="s">
        <v>142</v>
      </c>
      <c r="C48" s="202"/>
      <c r="D48" s="201">
        <v>200</v>
      </c>
      <c r="E48" s="201"/>
      <c r="F48" s="129" t="s">
        <v>11</v>
      </c>
      <c r="G48" s="129" t="s">
        <v>11</v>
      </c>
    </row>
    <row r="49" spans="2:7" ht="30.75" customHeight="1">
      <c r="B49" s="202" t="s">
        <v>143</v>
      </c>
      <c r="C49" s="202"/>
      <c r="D49" s="201">
        <v>210</v>
      </c>
      <c r="E49" s="201"/>
      <c r="F49" s="129" t="s">
        <v>11</v>
      </c>
      <c r="G49" s="129" t="s">
        <v>11</v>
      </c>
    </row>
    <row r="50" spans="2:7" ht="9.75" customHeight="1">
      <c r="B50" s="202" t="s">
        <v>299</v>
      </c>
      <c r="C50" s="202"/>
      <c r="D50" s="201">
        <v>220</v>
      </c>
      <c r="E50" s="201"/>
      <c r="F50" s="132" t="s">
        <v>11</v>
      </c>
      <c r="G50" s="132" t="s">
        <v>11</v>
      </c>
    </row>
    <row r="51" spans="2:7" ht="11.25" customHeight="1">
      <c r="B51" s="202" t="s">
        <v>144</v>
      </c>
      <c r="C51" s="202"/>
      <c r="D51" s="201">
        <v>230</v>
      </c>
      <c r="E51" s="201"/>
      <c r="F51" s="132" t="s">
        <v>11</v>
      </c>
      <c r="G51" s="132" t="s">
        <v>11</v>
      </c>
    </row>
    <row r="52" spans="2:7" ht="32.25" customHeight="1">
      <c r="B52" s="202" t="s">
        <v>145</v>
      </c>
      <c r="C52" s="202"/>
      <c r="D52" s="201">
        <v>240</v>
      </c>
      <c r="E52" s="201"/>
      <c r="F52" s="129" t="s">
        <v>11</v>
      </c>
      <c r="G52" s="129" t="s">
        <v>11</v>
      </c>
    </row>
    <row r="53" spans="2:7" ht="18.75" customHeight="1">
      <c r="B53" s="202" t="s">
        <v>146</v>
      </c>
      <c r="C53" s="202"/>
      <c r="D53" s="201">
        <v>250</v>
      </c>
      <c r="E53" s="201"/>
      <c r="F53" s="131" t="s">
        <v>11</v>
      </c>
      <c r="G53" s="131" t="s">
        <v>11</v>
      </c>
    </row>
    <row r="54" spans="2:7" ht="24" customHeight="1">
      <c r="B54" s="206" t="s">
        <v>300</v>
      </c>
      <c r="C54" s="206"/>
      <c r="D54" s="207">
        <v>260</v>
      </c>
      <c r="E54" s="207"/>
      <c r="F54" s="129" t="s">
        <v>321</v>
      </c>
      <c r="G54" s="129" t="s">
        <v>322</v>
      </c>
    </row>
    <row r="55" spans="2:7" ht="30.75" customHeight="1">
      <c r="B55" s="202" t="s">
        <v>147</v>
      </c>
      <c r="C55" s="202"/>
      <c r="D55" s="201">
        <v>261</v>
      </c>
      <c r="E55" s="201"/>
      <c r="F55" s="131" t="s">
        <v>323</v>
      </c>
      <c r="G55" s="131" t="s">
        <v>323</v>
      </c>
    </row>
    <row r="56" spans="2:7" ht="25.5" customHeight="1">
      <c r="B56" s="202" t="s">
        <v>148</v>
      </c>
      <c r="C56" s="202"/>
      <c r="D56" s="201">
        <v>262</v>
      </c>
      <c r="E56" s="201"/>
      <c r="F56" s="131" t="s">
        <v>11</v>
      </c>
      <c r="G56" s="131" t="s">
        <v>11</v>
      </c>
    </row>
    <row r="57" spans="2:7" ht="55.5" customHeight="1">
      <c r="B57" s="202" t="s">
        <v>301</v>
      </c>
      <c r="C57" s="202"/>
      <c r="D57" s="201">
        <v>263</v>
      </c>
      <c r="E57" s="201"/>
      <c r="F57" s="129" t="s">
        <v>324</v>
      </c>
      <c r="G57" s="129" t="s">
        <v>325</v>
      </c>
    </row>
    <row r="58" spans="2:7" ht="54" customHeight="1">
      <c r="B58" s="202" t="s">
        <v>149</v>
      </c>
      <c r="C58" s="202"/>
      <c r="D58" s="201">
        <v>264</v>
      </c>
      <c r="E58" s="201"/>
      <c r="F58" s="131" t="s">
        <v>11</v>
      </c>
      <c r="G58" s="131" t="s">
        <v>11</v>
      </c>
    </row>
    <row r="59" spans="2:7" ht="13.5" customHeight="1">
      <c r="B59" s="203" t="s">
        <v>150</v>
      </c>
      <c r="C59" s="203"/>
      <c r="D59" s="201">
        <v>270</v>
      </c>
      <c r="E59" s="201"/>
      <c r="F59" s="129" t="s">
        <v>326</v>
      </c>
      <c r="G59" s="129" t="s">
        <v>327</v>
      </c>
    </row>
    <row r="60" spans="2:7" ht="22.5" customHeight="1">
      <c r="B60" s="204" t="s">
        <v>151</v>
      </c>
      <c r="C60" s="204"/>
      <c r="D60" s="205"/>
      <c r="E60" s="205"/>
      <c r="F60" s="130"/>
      <c r="G60" s="130"/>
    </row>
    <row r="61" spans="2:7" ht="26.25" customHeight="1">
      <c r="B61" s="202" t="s">
        <v>26</v>
      </c>
      <c r="C61" s="202"/>
      <c r="D61" s="201">
        <v>300</v>
      </c>
      <c r="E61" s="201"/>
      <c r="F61" s="131" t="s">
        <v>328</v>
      </c>
      <c r="G61" s="131" t="s">
        <v>329</v>
      </c>
    </row>
    <row r="62" spans="2:7" ht="20.25" customHeight="1">
      <c r="B62" s="202" t="s">
        <v>152</v>
      </c>
      <c r="C62" s="202"/>
      <c r="D62" s="201">
        <v>310</v>
      </c>
      <c r="E62" s="201"/>
      <c r="F62" s="131" t="s">
        <v>330</v>
      </c>
      <c r="G62" s="131" t="s">
        <v>331</v>
      </c>
    </row>
    <row r="63" spans="2:7" ht="26.25" customHeight="1">
      <c r="B63" s="202" t="s">
        <v>302</v>
      </c>
      <c r="C63" s="202"/>
      <c r="D63" s="201">
        <v>320</v>
      </c>
      <c r="E63" s="201"/>
      <c r="F63" s="131" t="s">
        <v>11</v>
      </c>
      <c r="G63" s="131" t="s">
        <v>11</v>
      </c>
    </row>
    <row r="64" spans="2:7" ht="22.5" customHeight="1">
      <c r="B64" s="203" t="s">
        <v>153</v>
      </c>
      <c r="C64" s="203"/>
      <c r="D64" s="201">
        <v>330</v>
      </c>
      <c r="E64" s="201"/>
      <c r="F64" s="129" t="s">
        <v>332</v>
      </c>
      <c r="G64" s="129" t="s">
        <v>333</v>
      </c>
    </row>
    <row r="65" spans="2:7" ht="27" customHeight="1">
      <c r="B65" s="203" t="s">
        <v>154</v>
      </c>
      <c r="C65" s="203"/>
      <c r="D65" s="201">
        <v>400</v>
      </c>
      <c r="E65" s="201"/>
      <c r="F65" s="129" t="s">
        <v>334</v>
      </c>
      <c r="G65" s="129" t="s">
        <v>335</v>
      </c>
    </row>
    <row r="66" spans="2:7" ht="26.25" customHeight="1">
      <c r="B66" s="202" t="s">
        <v>155</v>
      </c>
      <c r="C66" s="202"/>
      <c r="D66" s="201">
        <v>500</v>
      </c>
      <c r="E66" s="201"/>
      <c r="F66" s="134">
        <v>10269.60942</v>
      </c>
      <c r="G66" s="134">
        <v>10269.60942</v>
      </c>
    </row>
    <row r="67" spans="2:7" ht="33.75" customHeight="1">
      <c r="B67" s="202" t="s">
        <v>156</v>
      </c>
      <c r="C67" s="202"/>
      <c r="D67" s="201">
        <v>600</v>
      </c>
      <c r="E67" s="201"/>
      <c r="F67" s="131" t="s">
        <v>336</v>
      </c>
      <c r="G67" s="131" t="s">
        <v>337</v>
      </c>
    </row>
    <row r="68" spans="2:7" s="13" customFormat="1" ht="23.25" customHeight="1">
      <c r="B68" s="114"/>
      <c r="C68" s="114"/>
      <c r="D68" s="114"/>
      <c r="E68" s="114"/>
      <c r="F68" s="114"/>
      <c r="G68" s="114"/>
    </row>
    <row r="69" spans="2:7" s="13" customFormat="1" ht="22.5" customHeight="1">
      <c r="B69" s="217" t="s">
        <v>27</v>
      </c>
      <c r="C69" s="217"/>
      <c r="D69" s="217"/>
      <c r="E69" s="114"/>
      <c r="F69" s="115"/>
      <c r="G69" s="124" t="s">
        <v>248</v>
      </c>
    </row>
    <row r="70" spans="2:7" s="13" customFormat="1" ht="21.75" customHeight="1">
      <c r="B70" s="114"/>
      <c r="C70" s="114"/>
      <c r="D70" s="114"/>
      <c r="E70" s="114"/>
      <c r="F70" s="114"/>
      <c r="G70" s="114"/>
    </row>
    <row r="71" spans="2:7" s="13" customFormat="1" ht="19.5" customHeight="1">
      <c r="B71" s="217" t="s">
        <v>249</v>
      </c>
      <c r="C71" s="217"/>
      <c r="D71" s="217"/>
      <c r="E71" s="114"/>
      <c r="F71" s="116"/>
      <c r="G71" s="124" t="s">
        <v>250</v>
      </c>
    </row>
    <row r="72" spans="2:7" s="13" customFormat="1" ht="19.5" customHeight="1">
      <c r="B72" s="114"/>
      <c r="C72" s="114"/>
      <c r="D72" s="114"/>
      <c r="E72" s="114"/>
      <c r="F72" s="114"/>
      <c r="G72" s="114"/>
    </row>
    <row r="73" spans="2:7" s="13" customFormat="1" ht="15" customHeight="1">
      <c r="B73" s="217" t="s">
        <v>226</v>
      </c>
      <c r="C73" s="217"/>
      <c r="D73" s="217"/>
      <c r="E73" s="114"/>
      <c r="F73" s="115"/>
      <c r="G73" s="124" t="s">
        <v>251</v>
      </c>
    </row>
    <row r="74" spans="2:7" ht="20.25" customHeight="1">
      <c r="B74" s="114"/>
      <c r="C74" s="114"/>
      <c r="D74" s="114"/>
      <c r="E74" s="114"/>
      <c r="F74" s="114"/>
      <c r="G74" s="114"/>
    </row>
    <row r="75" spans="2:7" ht="11.25">
      <c r="B75" s="114"/>
      <c r="C75" s="114"/>
      <c r="D75" s="114"/>
      <c r="E75" s="114"/>
      <c r="F75" s="114"/>
      <c r="G75" s="114"/>
    </row>
  </sheetData>
  <sheetProtection/>
  <mergeCells count="120">
    <mergeCell ref="B65:C65"/>
    <mergeCell ref="B38:C38"/>
    <mergeCell ref="D38:E38"/>
    <mergeCell ref="B39:C39"/>
    <mergeCell ref="D39:E39"/>
    <mergeCell ref="B64:C64"/>
    <mergeCell ref="D64:E64"/>
    <mergeCell ref="B32:C32"/>
    <mergeCell ref="D32:E32"/>
    <mergeCell ref="B33:C33"/>
    <mergeCell ref="D33:E33"/>
    <mergeCell ref="B37:C37"/>
    <mergeCell ref="D37:E37"/>
    <mergeCell ref="B23:C23"/>
    <mergeCell ref="D23:E23"/>
    <mergeCell ref="B24:C24"/>
    <mergeCell ref="D24:E24"/>
    <mergeCell ref="B25:C25"/>
    <mergeCell ref="D25:E25"/>
    <mergeCell ref="D16:E16"/>
    <mergeCell ref="B17:C17"/>
    <mergeCell ref="D17:E17"/>
    <mergeCell ref="B18:C18"/>
    <mergeCell ref="B22:C22"/>
    <mergeCell ref="D22:E22"/>
    <mergeCell ref="B5:C5"/>
    <mergeCell ref="B8:F8"/>
    <mergeCell ref="B6:F6"/>
    <mergeCell ref="B7:F7"/>
    <mergeCell ref="B73:D73"/>
    <mergeCell ref="B69:D69"/>
    <mergeCell ref="B71:D71"/>
    <mergeCell ref="B15:C15"/>
    <mergeCell ref="D15:E15"/>
    <mergeCell ref="B16:C16"/>
    <mergeCell ref="B10:G10"/>
    <mergeCell ref="B12:C12"/>
    <mergeCell ref="D12:E12"/>
    <mergeCell ref="B13:C13"/>
    <mergeCell ref="D13:E13"/>
    <mergeCell ref="B14:C14"/>
    <mergeCell ref="D14:E14"/>
    <mergeCell ref="D18:E18"/>
    <mergeCell ref="B19:C19"/>
    <mergeCell ref="D19:E19"/>
    <mergeCell ref="B20:C20"/>
    <mergeCell ref="D20:E20"/>
    <mergeCell ref="B21:C21"/>
    <mergeCell ref="D21:E21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4:C34"/>
    <mergeCell ref="D34:E34"/>
    <mergeCell ref="B35:C35"/>
    <mergeCell ref="D35:E35"/>
    <mergeCell ref="B36:C36"/>
    <mergeCell ref="D36:E36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D63:E63"/>
    <mergeCell ref="B58:C58"/>
    <mergeCell ref="D58:E58"/>
    <mergeCell ref="B59:C59"/>
    <mergeCell ref="D59:E59"/>
    <mergeCell ref="B60:C60"/>
    <mergeCell ref="D60:E60"/>
    <mergeCell ref="D65:E65"/>
    <mergeCell ref="B66:C66"/>
    <mergeCell ref="D66:E66"/>
    <mergeCell ref="B67:C67"/>
    <mergeCell ref="D67:E67"/>
    <mergeCell ref="B61:C61"/>
    <mergeCell ref="D61:E61"/>
    <mergeCell ref="B62:C62"/>
    <mergeCell ref="D62:E62"/>
    <mergeCell ref="B63:C63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H99" sqref="H99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69" customWidth="1"/>
    <col min="5" max="5" width="19.5" style="0" customWidth="1"/>
    <col min="6" max="6" width="22.16015625" style="0" customWidth="1"/>
  </cols>
  <sheetData>
    <row r="1" spans="1:6" ht="9" customHeight="1">
      <c r="A1" s="30"/>
      <c r="B1" s="31"/>
      <c r="C1" s="31"/>
      <c r="D1" s="84"/>
      <c r="E1" s="49"/>
      <c r="F1" s="30"/>
    </row>
    <row r="2" spans="1:6" ht="12">
      <c r="A2" s="30"/>
      <c r="B2" s="37"/>
      <c r="C2" s="50"/>
      <c r="D2" s="93"/>
      <c r="E2" s="50"/>
      <c r="F2" s="51" t="s">
        <v>83</v>
      </c>
    </row>
    <row r="3" spans="1:6" ht="12">
      <c r="A3" s="30"/>
      <c r="B3" s="37"/>
      <c r="C3" s="50"/>
      <c r="D3" s="93"/>
      <c r="E3" s="50"/>
      <c r="F3" s="51" t="s">
        <v>0</v>
      </c>
    </row>
    <row r="4" spans="1:6" ht="12">
      <c r="A4" s="30"/>
      <c r="B4" s="37"/>
      <c r="C4" s="50"/>
      <c r="D4" s="93"/>
      <c r="E4" s="50"/>
      <c r="F4" s="51" t="s">
        <v>1</v>
      </c>
    </row>
    <row r="5" spans="1:6" ht="12">
      <c r="A5" s="30"/>
      <c r="B5" s="37"/>
      <c r="C5" s="50"/>
      <c r="D5" s="93"/>
      <c r="E5" s="50"/>
      <c r="F5" s="51" t="s">
        <v>2</v>
      </c>
    </row>
    <row r="6" spans="1:6" ht="12">
      <c r="A6" s="30"/>
      <c r="B6" s="37"/>
      <c r="C6" s="50"/>
      <c r="D6" s="93"/>
      <c r="E6" s="50"/>
      <c r="F6" s="51" t="s">
        <v>3</v>
      </c>
    </row>
    <row r="7" spans="1:6" ht="12">
      <c r="A7" s="30"/>
      <c r="B7" s="37"/>
      <c r="C7" s="50"/>
      <c r="D7" s="93"/>
      <c r="E7" s="50"/>
      <c r="F7" s="51" t="s">
        <v>4</v>
      </c>
    </row>
    <row r="8" spans="1:6" ht="12">
      <c r="A8" s="30"/>
      <c r="B8" s="32" t="s">
        <v>84</v>
      </c>
      <c r="C8" s="52"/>
      <c r="D8" s="94"/>
      <c r="E8" s="52"/>
      <c r="F8" s="52"/>
    </row>
    <row r="9" spans="1:6" ht="14.25" customHeight="1">
      <c r="A9" s="30"/>
      <c r="B9" s="197" t="s">
        <v>346</v>
      </c>
      <c r="C9" s="197"/>
      <c r="D9" s="197"/>
      <c r="E9" s="197"/>
      <c r="F9" s="197"/>
    </row>
    <row r="10" spans="1:6" s="4" customFormat="1" ht="15.75" customHeight="1">
      <c r="A10" s="53"/>
      <c r="B10" s="38" t="s">
        <v>217</v>
      </c>
      <c r="C10" s="39"/>
      <c r="D10" s="95"/>
      <c r="E10" s="38"/>
      <c r="F10" s="38"/>
    </row>
    <row r="11" spans="1:6" ht="17.25" customHeight="1">
      <c r="A11" s="30"/>
      <c r="B11" s="54" t="s">
        <v>5</v>
      </c>
      <c r="C11" s="55"/>
      <c r="D11" s="88"/>
      <c r="E11" s="55"/>
      <c r="F11" s="52"/>
    </row>
    <row r="12" spans="1:6" s="13" customFormat="1" ht="15.75" customHeight="1">
      <c r="A12" s="42"/>
      <c r="B12" s="198" t="s">
        <v>219</v>
      </c>
      <c r="C12" s="199"/>
      <c r="D12" s="199"/>
      <c r="E12" s="199"/>
      <c r="F12" s="219"/>
    </row>
    <row r="13" spans="1:6" s="13" customFormat="1" ht="13.5" customHeight="1">
      <c r="A13" s="42"/>
      <c r="B13" s="198" t="s">
        <v>173</v>
      </c>
      <c r="C13" s="199"/>
      <c r="D13" s="199"/>
      <c r="E13" s="199"/>
      <c r="F13" s="219"/>
    </row>
    <row r="14" spans="1:6" ht="11.25">
      <c r="A14" s="30"/>
      <c r="B14" s="30"/>
      <c r="C14" s="43"/>
      <c r="D14" s="90"/>
      <c r="E14" s="44"/>
      <c r="F14" s="44" t="s">
        <v>6</v>
      </c>
    </row>
    <row r="15" spans="1:6" ht="78.75" customHeight="1">
      <c r="A15" s="30"/>
      <c r="B15" s="48" t="s">
        <v>85</v>
      </c>
      <c r="C15" s="48" t="s">
        <v>7</v>
      </c>
      <c r="D15" s="96" t="s">
        <v>86</v>
      </c>
      <c r="E15" s="48" t="s">
        <v>87</v>
      </c>
      <c r="F15" s="48" t="s">
        <v>88</v>
      </c>
    </row>
    <row r="16" spans="1:6" ht="15" customHeight="1">
      <c r="A16" s="30"/>
      <c r="B16" s="83" t="s">
        <v>176</v>
      </c>
      <c r="C16" s="83" t="s">
        <v>177</v>
      </c>
      <c r="D16" s="97" t="s">
        <v>178</v>
      </c>
      <c r="E16" s="83" t="s">
        <v>187</v>
      </c>
      <c r="F16" s="83" t="s">
        <v>188</v>
      </c>
    </row>
    <row r="17" spans="1:6" ht="14.25" customHeight="1">
      <c r="A17" s="30"/>
      <c r="B17" s="161" t="s">
        <v>89</v>
      </c>
      <c r="C17" s="162">
        <v>100</v>
      </c>
      <c r="D17" s="163">
        <v>192.19</v>
      </c>
      <c r="E17" s="163">
        <v>0.77</v>
      </c>
      <c r="F17" s="164" t="s">
        <v>90</v>
      </c>
    </row>
    <row r="18" spans="1:6" ht="21" customHeight="1">
      <c r="A18" s="30"/>
      <c r="B18" s="165" t="s">
        <v>8</v>
      </c>
      <c r="C18" s="166"/>
      <c r="D18" s="165"/>
      <c r="E18" s="165"/>
      <c r="F18" s="165"/>
    </row>
    <row r="19" spans="1:6" ht="20.25" customHeight="1">
      <c r="A19" s="30"/>
      <c r="B19" s="167" t="s">
        <v>9</v>
      </c>
      <c r="C19" s="168">
        <v>110</v>
      </c>
      <c r="D19" s="169">
        <v>192.19</v>
      </c>
      <c r="E19" s="163">
        <v>0.77</v>
      </c>
      <c r="F19" s="164" t="s">
        <v>90</v>
      </c>
    </row>
    <row r="20" spans="1:6" ht="16.5" customHeight="1">
      <c r="A20" s="30"/>
      <c r="B20" s="170" t="s">
        <v>303</v>
      </c>
      <c r="C20" s="171"/>
      <c r="D20" s="169">
        <v>192.19</v>
      </c>
      <c r="E20" s="163">
        <v>0.77</v>
      </c>
      <c r="F20" s="164" t="s">
        <v>90</v>
      </c>
    </row>
    <row r="21" spans="1:6" ht="16.5" customHeight="1">
      <c r="A21" s="30"/>
      <c r="B21" s="167" t="s">
        <v>10</v>
      </c>
      <c r="C21" s="168">
        <v>120</v>
      </c>
      <c r="D21" s="172"/>
      <c r="E21" s="173" t="s">
        <v>11</v>
      </c>
      <c r="F21" s="164" t="s">
        <v>90</v>
      </c>
    </row>
    <row r="22" spans="1:6" ht="19.5" customHeight="1">
      <c r="A22" s="30"/>
      <c r="B22" s="161" t="s">
        <v>12</v>
      </c>
      <c r="C22" s="162">
        <v>200</v>
      </c>
      <c r="D22" s="173"/>
      <c r="E22" s="173" t="s">
        <v>11</v>
      </c>
      <c r="F22" s="164" t="s">
        <v>90</v>
      </c>
    </row>
    <row r="23" spans="1:6" ht="16.5" customHeight="1">
      <c r="A23" s="30"/>
      <c r="B23" s="165" t="s">
        <v>8</v>
      </c>
      <c r="C23" s="166"/>
      <c r="D23" s="165"/>
      <c r="E23" s="165"/>
      <c r="F23" s="165"/>
    </row>
    <row r="24" spans="1:6" ht="20.25" customHeight="1">
      <c r="A24" s="30"/>
      <c r="B24" s="167" t="s">
        <v>9</v>
      </c>
      <c r="C24" s="168">
        <v>210</v>
      </c>
      <c r="D24" s="172"/>
      <c r="E24" s="173" t="s">
        <v>11</v>
      </c>
      <c r="F24" s="164" t="s">
        <v>90</v>
      </c>
    </row>
    <row r="25" spans="1:6" ht="23.25" customHeight="1">
      <c r="A25" s="30"/>
      <c r="B25" s="167" t="s">
        <v>10</v>
      </c>
      <c r="C25" s="168">
        <v>220</v>
      </c>
      <c r="D25" s="172"/>
      <c r="E25" s="173" t="s">
        <v>11</v>
      </c>
      <c r="F25" s="164" t="s">
        <v>90</v>
      </c>
    </row>
    <row r="26" spans="1:6" ht="32.25" customHeight="1">
      <c r="A26" s="30"/>
      <c r="B26" s="174" t="s">
        <v>91</v>
      </c>
      <c r="C26" s="162">
        <v>300</v>
      </c>
      <c r="D26" s="175">
        <v>20384.3</v>
      </c>
      <c r="E26" s="163">
        <v>81.97</v>
      </c>
      <c r="F26" s="164" t="s">
        <v>90</v>
      </c>
    </row>
    <row r="27" spans="1:6" ht="15.75" customHeight="1">
      <c r="A27" s="30"/>
      <c r="B27" s="176" t="s">
        <v>8</v>
      </c>
      <c r="C27" s="166"/>
      <c r="D27" s="165"/>
      <c r="E27" s="165"/>
      <c r="F27" s="165"/>
    </row>
    <row r="28" spans="1:6" ht="31.5" customHeight="1">
      <c r="A28" s="30"/>
      <c r="B28" s="177" t="s">
        <v>92</v>
      </c>
      <c r="C28" s="162">
        <v>310</v>
      </c>
      <c r="D28" s="175">
        <v>19275.59</v>
      </c>
      <c r="E28" s="163">
        <v>77.51</v>
      </c>
      <c r="F28" s="164" t="s">
        <v>90</v>
      </c>
    </row>
    <row r="29" spans="1:6" ht="28.5" customHeight="1">
      <c r="A29" s="30"/>
      <c r="B29" s="178" t="s">
        <v>93</v>
      </c>
      <c r="C29" s="166"/>
      <c r="D29" s="179"/>
      <c r="E29" s="179"/>
      <c r="F29" s="179"/>
    </row>
    <row r="30" spans="1:6" ht="24" customHeight="1">
      <c r="A30" s="30"/>
      <c r="B30" s="180" t="s">
        <v>94</v>
      </c>
      <c r="C30" s="168">
        <v>311</v>
      </c>
      <c r="D30" s="175">
        <v>2461.75</v>
      </c>
      <c r="E30" s="163">
        <v>9.9</v>
      </c>
      <c r="F30" s="173"/>
    </row>
    <row r="31" spans="1:6" ht="28.5" customHeight="1">
      <c r="A31" s="30"/>
      <c r="B31" s="181" t="s">
        <v>269</v>
      </c>
      <c r="C31" s="171"/>
      <c r="D31" s="175">
        <v>2461.75</v>
      </c>
      <c r="E31" s="163">
        <v>9.9</v>
      </c>
      <c r="F31" s="173" t="s">
        <v>11</v>
      </c>
    </row>
    <row r="32" spans="2:6" ht="23.25" customHeight="1">
      <c r="B32" s="180" t="s">
        <v>95</v>
      </c>
      <c r="C32" s="168">
        <v>312</v>
      </c>
      <c r="D32" s="173"/>
      <c r="E32" s="173" t="s">
        <v>11</v>
      </c>
      <c r="F32" s="173"/>
    </row>
    <row r="33" spans="1:6" ht="30.75" customHeight="1">
      <c r="A33" s="30"/>
      <c r="B33" s="180" t="s">
        <v>96</v>
      </c>
      <c r="C33" s="168">
        <v>313</v>
      </c>
      <c r="D33" s="173"/>
      <c r="E33" s="173" t="s">
        <v>11</v>
      </c>
      <c r="F33" s="173"/>
    </row>
    <row r="34" spans="1:6" ht="46.5" customHeight="1">
      <c r="A34" s="30"/>
      <c r="B34" s="180" t="s">
        <v>97</v>
      </c>
      <c r="C34" s="168">
        <v>314</v>
      </c>
      <c r="D34" s="175">
        <v>7832.31</v>
      </c>
      <c r="E34" s="163">
        <v>31.49</v>
      </c>
      <c r="F34" s="164" t="s">
        <v>90</v>
      </c>
    </row>
    <row r="35" spans="1:6" ht="48" customHeight="1">
      <c r="A35" s="30"/>
      <c r="B35" s="181" t="s">
        <v>272</v>
      </c>
      <c r="C35" s="171"/>
      <c r="D35" s="175">
        <v>1987.2</v>
      </c>
      <c r="E35" s="163">
        <v>7.99</v>
      </c>
      <c r="F35" s="164" t="s">
        <v>90</v>
      </c>
    </row>
    <row r="36" spans="1:6" ht="33" customHeight="1">
      <c r="A36" s="30"/>
      <c r="B36" s="181" t="s">
        <v>261</v>
      </c>
      <c r="C36" s="171"/>
      <c r="D36" s="175">
        <v>2915.01</v>
      </c>
      <c r="E36" s="163">
        <v>11.72</v>
      </c>
      <c r="F36" s="164" t="s">
        <v>90</v>
      </c>
    </row>
    <row r="37" spans="1:6" ht="36" customHeight="1">
      <c r="A37" s="30"/>
      <c r="B37" s="181" t="s">
        <v>268</v>
      </c>
      <c r="C37" s="171"/>
      <c r="D37" s="175">
        <v>2930.1</v>
      </c>
      <c r="E37" s="163">
        <v>11.78</v>
      </c>
      <c r="F37" s="164" t="s">
        <v>90</v>
      </c>
    </row>
    <row r="38" spans="1:6" ht="27" customHeight="1">
      <c r="A38" s="30"/>
      <c r="B38" s="180" t="s">
        <v>98</v>
      </c>
      <c r="C38" s="168">
        <v>315</v>
      </c>
      <c r="D38" s="175">
        <v>6108.28</v>
      </c>
      <c r="E38" s="163">
        <v>24.56</v>
      </c>
      <c r="F38" s="164" t="s">
        <v>90</v>
      </c>
    </row>
    <row r="39" spans="1:6" ht="27.75" customHeight="1">
      <c r="A39" s="30"/>
      <c r="B39" s="181" t="s">
        <v>259</v>
      </c>
      <c r="C39" s="171"/>
      <c r="D39" s="163">
        <v>512.39</v>
      </c>
      <c r="E39" s="163">
        <v>2.06</v>
      </c>
      <c r="F39" s="164" t="s">
        <v>90</v>
      </c>
    </row>
    <row r="40" spans="1:6" ht="27.75" customHeight="1">
      <c r="A40" s="30"/>
      <c r="B40" s="181" t="s">
        <v>271</v>
      </c>
      <c r="C40" s="171"/>
      <c r="D40" s="175">
        <v>1482.01</v>
      </c>
      <c r="E40" s="163">
        <v>5.96</v>
      </c>
      <c r="F40" s="164" t="s">
        <v>90</v>
      </c>
    </row>
    <row r="41" spans="1:6" ht="42.75" customHeight="1">
      <c r="A41" s="30"/>
      <c r="B41" s="181" t="s">
        <v>310</v>
      </c>
      <c r="C41" s="171"/>
      <c r="D41" s="163">
        <v>501.86</v>
      </c>
      <c r="E41" s="163">
        <v>2.02</v>
      </c>
      <c r="F41" s="164" t="s">
        <v>90</v>
      </c>
    </row>
    <row r="42" spans="1:6" ht="38.25" customHeight="1">
      <c r="A42" s="30"/>
      <c r="B42" s="181" t="s">
        <v>266</v>
      </c>
      <c r="C42" s="171"/>
      <c r="D42" s="175">
        <v>1518.04</v>
      </c>
      <c r="E42" s="163">
        <v>6.1</v>
      </c>
      <c r="F42" s="164" t="s">
        <v>90</v>
      </c>
    </row>
    <row r="43" spans="2:6" ht="39" customHeight="1">
      <c r="B43" s="181" t="s">
        <v>265</v>
      </c>
      <c r="C43" s="171"/>
      <c r="D43" s="175">
        <v>1228.86</v>
      </c>
      <c r="E43" s="163">
        <v>4.94</v>
      </c>
      <c r="F43" s="164" t="s">
        <v>90</v>
      </c>
    </row>
    <row r="44" spans="2:6" ht="24" customHeight="1">
      <c r="B44" s="181" t="s">
        <v>270</v>
      </c>
      <c r="C44" s="171"/>
      <c r="D44" s="163">
        <v>865.12</v>
      </c>
      <c r="E44" s="163">
        <v>3.48</v>
      </c>
      <c r="F44" s="164" t="s">
        <v>90</v>
      </c>
    </row>
    <row r="45" spans="2:6" ht="37.5" customHeight="1">
      <c r="B45" s="180" t="s">
        <v>99</v>
      </c>
      <c r="C45" s="168">
        <v>316</v>
      </c>
      <c r="D45" s="173"/>
      <c r="E45" s="173" t="s">
        <v>11</v>
      </c>
      <c r="F45" s="164" t="s">
        <v>90</v>
      </c>
    </row>
    <row r="46" spans="2:6" ht="44.25" customHeight="1">
      <c r="B46" s="180" t="s">
        <v>100</v>
      </c>
      <c r="C46" s="168">
        <v>317</v>
      </c>
      <c r="D46" s="175">
        <v>2873.25</v>
      </c>
      <c r="E46" s="163">
        <v>11.55</v>
      </c>
      <c r="F46" s="164" t="s">
        <v>90</v>
      </c>
    </row>
    <row r="47" spans="2:6" ht="35.25" customHeight="1">
      <c r="B47" s="181" t="s">
        <v>264</v>
      </c>
      <c r="C47" s="171"/>
      <c r="D47" s="163">
        <v>0.73</v>
      </c>
      <c r="E47" s="163">
        <v>0</v>
      </c>
      <c r="F47" s="164" t="s">
        <v>90</v>
      </c>
    </row>
    <row r="48" spans="2:6" ht="34.5" customHeight="1">
      <c r="B48" s="181" t="s">
        <v>304</v>
      </c>
      <c r="C48" s="171"/>
      <c r="D48" s="175">
        <v>1391.88</v>
      </c>
      <c r="E48" s="163">
        <v>5.6</v>
      </c>
      <c r="F48" s="164" t="s">
        <v>90</v>
      </c>
    </row>
    <row r="49" spans="2:6" ht="30" customHeight="1">
      <c r="B49" s="181" t="s">
        <v>263</v>
      </c>
      <c r="C49" s="171"/>
      <c r="D49" s="175">
        <v>1480.64</v>
      </c>
      <c r="E49" s="163">
        <v>5.95</v>
      </c>
      <c r="F49" s="164" t="s">
        <v>90</v>
      </c>
    </row>
    <row r="50" spans="2:6" ht="30.75" customHeight="1">
      <c r="B50" s="180" t="s">
        <v>101</v>
      </c>
      <c r="C50" s="168">
        <v>318</v>
      </c>
      <c r="D50" s="173"/>
      <c r="E50" s="173" t="s">
        <v>11</v>
      </c>
      <c r="F50" s="164" t="s">
        <v>90</v>
      </c>
    </row>
    <row r="51" spans="2:6" ht="29.25" customHeight="1">
      <c r="B51" s="177" t="s">
        <v>102</v>
      </c>
      <c r="C51" s="162">
        <v>320</v>
      </c>
      <c r="D51" s="175">
        <v>1108.71</v>
      </c>
      <c r="E51" s="163">
        <v>4.46</v>
      </c>
      <c r="F51" s="164" t="s">
        <v>90</v>
      </c>
    </row>
    <row r="52" spans="2:6" ht="27.75" customHeight="1">
      <c r="B52" s="178" t="s">
        <v>93</v>
      </c>
      <c r="C52" s="166"/>
      <c r="D52" s="179"/>
      <c r="E52" s="179"/>
      <c r="F52" s="164" t="s">
        <v>90</v>
      </c>
    </row>
    <row r="53" spans="2:6" s="77" customFormat="1" ht="35.25" customHeight="1">
      <c r="B53" s="180" t="s">
        <v>94</v>
      </c>
      <c r="C53" s="168">
        <v>321</v>
      </c>
      <c r="D53" s="173"/>
      <c r="E53" s="173" t="s">
        <v>11</v>
      </c>
      <c r="F53" s="164" t="s">
        <v>90</v>
      </c>
    </row>
    <row r="54" spans="2:6" s="77" customFormat="1" ht="36.75" customHeight="1">
      <c r="B54" s="180" t="s">
        <v>95</v>
      </c>
      <c r="C54" s="168">
        <v>322</v>
      </c>
      <c r="D54" s="173"/>
      <c r="E54" s="173" t="s">
        <v>11</v>
      </c>
      <c r="F54" s="164" t="s">
        <v>90</v>
      </c>
    </row>
    <row r="55" spans="2:6" s="77" customFormat="1" ht="33.75" customHeight="1">
      <c r="B55" s="180" t="s">
        <v>96</v>
      </c>
      <c r="C55" s="168">
        <v>323</v>
      </c>
      <c r="D55" s="173"/>
      <c r="E55" s="173" t="s">
        <v>11</v>
      </c>
      <c r="F55" s="164" t="s">
        <v>90</v>
      </c>
    </row>
    <row r="56" spans="2:6" s="77" customFormat="1" ht="27.75" customHeight="1">
      <c r="B56" s="180" t="s">
        <v>97</v>
      </c>
      <c r="C56" s="168">
        <v>324</v>
      </c>
      <c r="D56" s="173"/>
      <c r="E56" s="173" t="s">
        <v>11</v>
      </c>
      <c r="F56" s="164" t="s">
        <v>90</v>
      </c>
    </row>
    <row r="57" spans="2:6" s="77" customFormat="1" ht="26.25" customHeight="1">
      <c r="B57" s="180" t="s">
        <v>98</v>
      </c>
      <c r="C57" s="168">
        <v>325</v>
      </c>
      <c r="D57" s="173"/>
      <c r="E57" s="173" t="s">
        <v>11</v>
      </c>
      <c r="F57" s="164" t="s">
        <v>90</v>
      </c>
    </row>
    <row r="58" spans="2:6" s="77" customFormat="1" ht="33" customHeight="1">
      <c r="B58" s="180" t="s">
        <v>99</v>
      </c>
      <c r="C58" s="168">
        <v>326</v>
      </c>
      <c r="D58" s="173"/>
      <c r="E58" s="173" t="s">
        <v>11</v>
      </c>
      <c r="F58" s="164" t="s">
        <v>90</v>
      </c>
    </row>
    <row r="59" spans="2:6" s="77" customFormat="1" ht="28.5" customHeight="1">
      <c r="B59" s="180" t="s">
        <v>100</v>
      </c>
      <c r="C59" s="168">
        <v>327</v>
      </c>
      <c r="D59" s="175">
        <v>1108.71</v>
      </c>
      <c r="E59" s="163">
        <v>4.46</v>
      </c>
      <c r="F59" s="164" t="s">
        <v>90</v>
      </c>
    </row>
    <row r="60" spans="2:6" s="98" customFormat="1" ht="28.5" customHeight="1">
      <c r="B60" s="181" t="s">
        <v>345</v>
      </c>
      <c r="C60" s="171"/>
      <c r="D60" s="175">
        <v>1108.71</v>
      </c>
      <c r="E60" s="163">
        <v>4.46</v>
      </c>
      <c r="F60" s="164" t="s">
        <v>90</v>
      </c>
    </row>
    <row r="61" spans="2:6" s="77" customFormat="1" ht="33.75" customHeight="1">
      <c r="B61" s="180" t="s">
        <v>103</v>
      </c>
      <c r="C61" s="168">
        <v>328</v>
      </c>
      <c r="D61" s="173"/>
      <c r="E61" s="173" t="s">
        <v>11</v>
      </c>
      <c r="F61" s="164" t="s">
        <v>90</v>
      </c>
    </row>
    <row r="62" spans="2:6" s="77" customFormat="1" ht="30" customHeight="1">
      <c r="B62" s="180" t="s">
        <v>101</v>
      </c>
      <c r="C62" s="168">
        <v>329</v>
      </c>
      <c r="D62" s="173"/>
      <c r="E62" s="173" t="s">
        <v>11</v>
      </c>
      <c r="F62" s="164" t="s">
        <v>90</v>
      </c>
    </row>
    <row r="63" spans="2:6" s="77" customFormat="1" ht="30.75" customHeight="1">
      <c r="B63" s="174" t="s">
        <v>13</v>
      </c>
      <c r="C63" s="162">
        <v>400</v>
      </c>
      <c r="D63" s="173"/>
      <c r="E63" s="173" t="s">
        <v>11</v>
      </c>
      <c r="F63" s="164" t="s">
        <v>90</v>
      </c>
    </row>
    <row r="64" spans="2:6" ht="33" customHeight="1">
      <c r="B64" s="176" t="s">
        <v>8</v>
      </c>
      <c r="C64" s="166"/>
      <c r="D64" s="165"/>
      <c r="E64" s="165"/>
      <c r="F64" s="164" t="s">
        <v>90</v>
      </c>
    </row>
    <row r="65" spans="2:6" ht="36.75" customHeight="1">
      <c r="B65" s="182" t="s">
        <v>94</v>
      </c>
      <c r="C65" s="168">
        <v>410</v>
      </c>
      <c r="D65" s="173"/>
      <c r="E65" s="173" t="s">
        <v>11</v>
      </c>
      <c r="F65" s="164" t="s">
        <v>90</v>
      </c>
    </row>
    <row r="66" spans="2:6" ht="27" customHeight="1">
      <c r="B66" s="182" t="s">
        <v>95</v>
      </c>
      <c r="C66" s="168">
        <v>420</v>
      </c>
      <c r="D66" s="173"/>
      <c r="E66" s="173" t="s">
        <v>11</v>
      </c>
      <c r="F66" s="164" t="s">
        <v>90</v>
      </c>
    </row>
    <row r="67" spans="2:6" ht="26.25" customHeight="1">
      <c r="B67" s="182" t="s">
        <v>96</v>
      </c>
      <c r="C67" s="168">
        <v>430</v>
      </c>
      <c r="D67" s="173"/>
      <c r="E67" s="173" t="s">
        <v>11</v>
      </c>
      <c r="F67" s="164" t="s">
        <v>90</v>
      </c>
    </row>
    <row r="68" spans="2:6" ht="24" customHeight="1">
      <c r="B68" s="182" t="s">
        <v>97</v>
      </c>
      <c r="C68" s="168">
        <v>440</v>
      </c>
      <c r="D68" s="173"/>
      <c r="E68" s="173" t="s">
        <v>11</v>
      </c>
      <c r="F68" s="164" t="s">
        <v>90</v>
      </c>
    </row>
    <row r="69" spans="2:6" ht="28.5" customHeight="1">
      <c r="B69" s="182" t="s">
        <v>98</v>
      </c>
      <c r="C69" s="168">
        <v>450</v>
      </c>
      <c r="D69" s="173"/>
      <c r="E69" s="173" t="s">
        <v>11</v>
      </c>
      <c r="F69" s="164" t="s">
        <v>90</v>
      </c>
    </row>
    <row r="70" spans="2:6" ht="22.5" customHeight="1">
      <c r="B70" s="182" t="s">
        <v>99</v>
      </c>
      <c r="C70" s="168">
        <v>460</v>
      </c>
      <c r="D70" s="173"/>
      <c r="E70" s="173" t="s">
        <v>11</v>
      </c>
      <c r="F70" s="164" t="s">
        <v>90</v>
      </c>
    </row>
    <row r="71" spans="2:6" ht="31.5" customHeight="1">
      <c r="B71" s="182" t="s">
        <v>100</v>
      </c>
      <c r="C71" s="168">
        <v>470</v>
      </c>
      <c r="D71" s="173"/>
      <c r="E71" s="173" t="s">
        <v>11</v>
      </c>
      <c r="F71" s="164" t="s">
        <v>90</v>
      </c>
    </row>
    <row r="72" spans="2:6" ht="63" customHeight="1">
      <c r="B72" s="182" t="s">
        <v>103</v>
      </c>
      <c r="C72" s="168">
        <v>480</v>
      </c>
      <c r="D72" s="173"/>
      <c r="E72" s="173" t="s">
        <v>11</v>
      </c>
      <c r="F72" s="164" t="s">
        <v>90</v>
      </c>
    </row>
    <row r="73" spans="2:6" ht="32.25" customHeight="1">
      <c r="B73" s="182" t="s">
        <v>101</v>
      </c>
      <c r="C73" s="168">
        <v>490</v>
      </c>
      <c r="D73" s="173"/>
      <c r="E73" s="173" t="s">
        <v>11</v>
      </c>
      <c r="F73" s="164" t="s">
        <v>90</v>
      </c>
    </row>
    <row r="74" spans="2:6" ht="36" customHeight="1">
      <c r="B74" s="182" t="s">
        <v>46</v>
      </c>
      <c r="C74" s="168">
        <v>491</v>
      </c>
      <c r="D74" s="173"/>
      <c r="E74" s="173" t="s">
        <v>11</v>
      </c>
      <c r="F74" s="164" t="s">
        <v>90</v>
      </c>
    </row>
    <row r="75" spans="2:6" ht="33" customHeight="1">
      <c r="B75" s="174" t="s">
        <v>104</v>
      </c>
      <c r="C75" s="162">
        <v>500</v>
      </c>
      <c r="D75" s="173"/>
      <c r="E75" s="173" t="s">
        <v>11</v>
      </c>
      <c r="F75" s="164" t="s">
        <v>90</v>
      </c>
    </row>
    <row r="76" spans="2:6" ht="27.75" customHeight="1">
      <c r="B76" s="176" t="s">
        <v>8</v>
      </c>
      <c r="C76" s="166"/>
      <c r="D76" s="165"/>
      <c r="E76" s="165"/>
      <c r="F76" s="164" t="s">
        <v>90</v>
      </c>
    </row>
    <row r="77" spans="2:6" ht="26.25" customHeight="1">
      <c r="B77" s="177" t="s">
        <v>105</v>
      </c>
      <c r="C77" s="162">
        <v>510</v>
      </c>
      <c r="D77" s="173"/>
      <c r="E77" s="173" t="s">
        <v>11</v>
      </c>
      <c r="F77" s="164" t="s">
        <v>90</v>
      </c>
    </row>
    <row r="78" spans="2:6" ht="24" customHeight="1">
      <c r="B78" s="182" t="s">
        <v>106</v>
      </c>
      <c r="C78" s="168">
        <v>520</v>
      </c>
      <c r="D78" s="173"/>
      <c r="E78" s="173" t="s">
        <v>11</v>
      </c>
      <c r="F78" s="164" t="s">
        <v>90</v>
      </c>
    </row>
    <row r="79" spans="2:6" ht="41.25" customHeight="1">
      <c r="B79" s="182" t="s">
        <v>107</v>
      </c>
      <c r="C79" s="168">
        <v>530</v>
      </c>
      <c r="D79" s="173"/>
      <c r="E79" s="173" t="s">
        <v>11</v>
      </c>
      <c r="F79" s="164" t="s">
        <v>90</v>
      </c>
    </row>
    <row r="80" spans="2:6" ht="25.5" customHeight="1">
      <c r="B80" s="182" t="s">
        <v>108</v>
      </c>
      <c r="C80" s="168">
        <v>540</v>
      </c>
      <c r="D80" s="173"/>
      <c r="E80" s="173" t="s">
        <v>11</v>
      </c>
      <c r="F80" s="164" t="s">
        <v>90</v>
      </c>
    </row>
    <row r="81" spans="2:6" ht="46.5" customHeight="1">
      <c r="B81" s="183" t="s">
        <v>305</v>
      </c>
      <c r="C81" s="168">
        <v>600</v>
      </c>
      <c r="D81" s="173"/>
      <c r="E81" s="173" t="s">
        <v>11</v>
      </c>
      <c r="F81" s="164"/>
    </row>
    <row r="82" spans="2:6" ht="21" customHeight="1">
      <c r="B82" s="183" t="s">
        <v>306</v>
      </c>
      <c r="C82" s="168">
        <v>700</v>
      </c>
      <c r="D82" s="173"/>
      <c r="E82" s="173" t="s">
        <v>11</v>
      </c>
      <c r="F82" s="164" t="s">
        <v>90</v>
      </c>
    </row>
    <row r="83" spans="2:6" ht="33" customHeight="1">
      <c r="B83" s="167" t="s">
        <v>307</v>
      </c>
      <c r="C83" s="168">
        <v>800</v>
      </c>
      <c r="D83" s="173"/>
      <c r="E83" s="173" t="s">
        <v>11</v>
      </c>
      <c r="F83" s="164" t="s">
        <v>90</v>
      </c>
    </row>
    <row r="84" spans="2:6" ht="57.75" customHeight="1">
      <c r="B84" s="183" t="s">
        <v>308</v>
      </c>
      <c r="C84" s="168">
        <v>900</v>
      </c>
      <c r="D84" s="173"/>
      <c r="E84" s="173" t="s">
        <v>11</v>
      </c>
      <c r="F84" s="164" t="s">
        <v>90</v>
      </c>
    </row>
    <row r="85" spans="2:6" ht="11.25">
      <c r="B85" s="183" t="s">
        <v>145</v>
      </c>
      <c r="C85" s="168">
        <v>1000</v>
      </c>
      <c r="D85" s="173"/>
      <c r="E85" s="173" t="s">
        <v>11</v>
      </c>
      <c r="F85" s="164" t="s">
        <v>90</v>
      </c>
    </row>
    <row r="86" spans="2:6" ht="11.25">
      <c r="B86" s="183" t="s">
        <v>309</v>
      </c>
      <c r="C86" s="168">
        <v>1100</v>
      </c>
      <c r="D86" s="173"/>
      <c r="E86" s="173" t="s">
        <v>11</v>
      </c>
      <c r="F86" s="164" t="s">
        <v>90</v>
      </c>
    </row>
    <row r="87" spans="2:6" ht="11.25">
      <c r="B87" s="174" t="s">
        <v>14</v>
      </c>
      <c r="C87" s="162">
        <v>1200</v>
      </c>
      <c r="D87" s="175">
        <v>4292.78</v>
      </c>
      <c r="E87" s="163">
        <v>17.26</v>
      </c>
      <c r="F87" s="164" t="s">
        <v>90</v>
      </c>
    </row>
    <row r="88" spans="2:6" ht="23.25" customHeight="1">
      <c r="B88" s="176" t="s">
        <v>8</v>
      </c>
      <c r="C88" s="166"/>
      <c r="D88" s="165"/>
      <c r="E88" s="165"/>
      <c r="F88" s="165"/>
    </row>
    <row r="89" spans="2:6" ht="22.5">
      <c r="B89" s="182" t="s">
        <v>15</v>
      </c>
      <c r="C89" s="168">
        <v>1210</v>
      </c>
      <c r="D89" s="175">
        <v>3920.8</v>
      </c>
      <c r="E89" s="163">
        <v>15.77</v>
      </c>
      <c r="F89" s="164" t="s">
        <v>90</v>
      </c>
    </row>
    <row r="90" spans="2:6" ht="11.25">
      <c r="B90" s="182" t="s">
        <v>16</v>
      </c>
      <c r="C90" s="168">
        <v>1220</v>
      </c>
      <c r="D90" s="173"/>
      <c r="E90" s="173" t="s">
        <v>11</v>
      </c>
      <c r="F90" s="164" t="s">
        <v>90</v>
      </c>
    </row>
    <row r="91" spans="2:6" ht="22.5">
      <c r="B91" s="182" t="s">
        <v>17</v>
      </c>
      <c r="C91" s="168">
        <v>1230</v>
      </c>
      <c r="D91" s="163">
        <v>371.98</v>
      </c>
      <c r="E91" s="163">
        <v>1.5</v>
      </c>
      <c r="F91" s="164" t="s">
        <v>90</v>
      </c>
    </row>
    <row r="92" spans="2:6" ht="27" customHeight="1">
      <c r="B92" s="182" t="s">
        <v>18</v>
      </c>
      <c r="C92" s="168">
        <v>1240</v>
      </c>
      <c r="D92" s="184"/>
      <c r="E92" s="184" t="s">
        <v>11</v>
      </c>
      <c r="F92" s="192" t="s">
        <v>90</v>
      </c>
    </row>
    <row r="93" spans="2:6" ht="22.5">
      <c r="B93" s="185" t="s">
        <v>109</v>
      </c>
      <c r="C93" s="186">
        <v>1300</v>
      </c>
      <c r="D93" s="187">
        <v>24869.27</v>
      </c>
      <c r="E93" s="188">
        <v>100</v>
      </c>
      <c r="F93" s="189" t="s">
        <v>90</v>
      </c>
    </row>
    <row r="96" spans="2:5" ht="12.75">
      <c r="B96" s="79" t="s">
        <v>27</v>
      </c>
      <c r="C96" s="80" t="s">
        <v>246</v>
      </c>
      <c r="D96" s="81"/>
      <c r="E96" s="106"/>
    </row>
    <row r="97" spans="2:5" ht="12.75">
      <c r="B97" s="81"/>
      <c r="C97" s="82"/>
      <c r="D97" s="81"/>
      <c r="E97" s="106"/>
    </row>
    <row r="98" spans="2:5" ht="12.75">
      <c r="B98" s="81"/>
      <c r="C98" s="82"/>
      <c r="D98" s="81"/>
      <c r="E98" s="106"/>
    </row>
    <row r="99" spans="2:5" ht="12.75">
      <c r="B99" s="81"/>
      <c r="C99" s="82"/>
      <c r="D99" s="81"/>
      <c r="E99" s="106"/>
    </row>
    <row r="100" spans="2:5" ht="12.75">
      <c r="B100" s="79" t="s">
        <v>174</v>
      </c>
      <c r="C100" s="80" t="s">
        <v>175</v>
      </c>
      <c r="D100" s="81"/>
      <c r="E100" s="106"/>
    </row>
    <row r="101" spans="2:5" ht="12.75">
      <c r="B101" s="81"/>
      <c r="C101" s="82"/>
      <c r="D101" s="81"/>
      <c r="E101" s="106"/>
    </row>
    <row r="102" spans="2:5" ht="12.75">
      <c r="B102" s="81"/>
      <c r="C102" s="82"/>
      <c r="D102" s="81"/>
      <c r="E102" s="106"/>
    </row>
    <row r="103" spans="2:5" ht="12.75">
      <c r="B103" s="81"/>
      <c r="C103" s="82"/>
      <c r="D103" s="81"/>
      <c r="E103" s="106"/>
    </row>
    <row r="104" spans="2:5" ht="12.75">
      <c r="B104" s="79" t="s">
        <v>226</v>
      </c>
      <c r="C104" s="80" t="s">
        <v>227</v>
      </c>
      <c r="D104" s="81"/>
      <c r="E104" s="106"/>
    </row>
    <row r="105" spans="2:5" ht="12.75">
      <c r="B105" s="81"/>
      <c r="C105" s="82"/>
      <c r="D105" s="81"/>
      <c r="E105" s="106"/>
    </row>
    <row r="106" spans="2:5" ht="12.75">
      <c r="B106" s="81"/>
      <c r="C106" s="82"/>
      <c r="D106" s="81"/>
      <c r="E106" s="106"/>
    </row>
  </sheetData>
  <sheetProtection/>
  <mergeCells count="3">
    <mergeCell ref="B9:F9"/>
    <mergeCell ref="B12:F12"/>
    <mergeCell ref="B13:F13"/>
  </mergeCells>
  <printOptions/>
  <pageMargins left="0.5905511811023623" right="0.6299212598425197" top="0.6299212598425197" bottom="0.6692913385826772" header="0.5118110236220472" footer="0.5118110236220472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1"/>
  <sheetViews>
    <sheetView zoomScalePageLayoutView="0" workbookViewId="0" topLeftCell="A4">
      <selection activeCell="H21" sqref="H21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28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29</v>
      </c>
      <c r="C8" s="9"/>
      <c r="D8" s="9"/>
      <c r="E8" s="9"/>
    </row>
    <row r="9" spans="2:5" s="4" customFormat="1" ht="21" customHeight="1">
      <c r="B9" s="8" t="s">
        <v>342</v>
      </c>
      <c r="C9" s="9"/>
      <c r="D9" s="9"/>
      <c r="E9" s="9"/>
    </row>
    <row r="10" spans="2:5" ht="21" customHeight="1">
      <c r="B10" s="38" t="s">
        <v>217</v>
      </c>
      <c r="C10" s="11"/>
      <c r="D10" s="11"/>
      <c r="E10" s="11"/>
    </row>
    <row r="11" spans="2:5" ht="22.5" customHeight="1">
      <c r="B11" s="12" t="s">
        <v>5</v>
      </c>
      <c r="C11" s="11"/>
      <c r="D11" s="11"/>
      <c r="E11" s="11"/>
    </row>
    <row r="12" spans="2:5" s="13" customFormat="1" ht="21.75" customHeight="1">
      <c r="B12" s="195" t="s">
        <v>219</v>
      </c>
      <c r="C12" s="196"/>
      <c r="D12" s="195"/>
      <c r="E12" s="195"/>
    </row>
    <row r="13" spans="2:5" s="13" customFormat="1" ht="23.25" customHeight="1">
      <c r="B13" s="196" t="s">
        <v>173</v>
      </c>
      <c r="C13" s="196"/>
      <c r="D13" s="196"/>
      <c r="E13" s="196"/>
    </row>
    <row r="14" ht="11.25">
      <c r="E14" s="14" t="s">
        <v>6</v>
      </c>
    </row>
    <row r="15" spans="2:5" ht="24" customHeight="1">
      <c r="B15" s="15" t="s">
        <v>30</v>
      </c>
      <c r="C15" s="15" t="s">
        <v>7</v>
      </c>
      <c r="D15" s="15" t="s">
        <v>31</v>
      </c>
      <c r="E15" s="15" t="s">
        <v>32</v>
      </c>
    </row>
    <row r="16" spans="2:5" ht="12.75">
      <c r="B16" s="71">
        <v>1</v>
      </c>
      <c r="C16" s="71">
        <v>2</v>
      </c>
      <c r="D16" s="71">
        <v>3</v>
      </c>
      <c r="E16" s="71">
        <v>4</v>
      </c>
    </row>
    <row r="17" spans="2:5" ht="16.5" customHeight="1">
      <c r="B17" s="72" t="s">
        <v>33</v>
      </c>
      <c r="C17" s="73" t="s">
        <v>179</v>
      </c>
      <c r="D17" s="265">
        <f>34873165.9/1000</f>
        <v>34873.1659</v>
      </c>
      <c r="E17" s="265">
        <f>82310044.1/1000</f>
        <v>82310.0441</v>
      </c>
    </row>
    <row r="18" spans="2:5" ht="16.5" customHeight="1">
      <c r="B18" s="72" t="s">
        <v>34</v>
      </c>
      <c r="C18" s="73" t="s">
        <v>180</v>
      </c>
      <c r="D18" s="265">
        <f>(35984426.67+23460.58)/1000</f>
        <v>36007.88725</v>
      </c>
      <c r="E18" s="265">
        <f>(81870642.96+49812.11)/1000</f>
        <v>81920.45507</v>
      </c>
    </row>
    <row r="19" spans="2:5" ht="15" customHeight="1">
      <c r="B19" s="72" t="s">
        <v>35</v>
      </c>
      <c r="C19" s="73" t="s">
        <v>181</v>
      </c>
      <c r="D19" s="265">
        <f>D17-D18</f>
        <v>-1134.7213499999998</v>
      </c>
      <c r="E19" s="265">
        <f>E17-E18</f>
        <v>389.5890300000028</v>
      </c>
    </row>
    <row r="20" spans="2:5" ht="34.5" customHeight="1">
      <c r="B20" s="121" t="s">
        <v>36</v>
      </c>
      <c r="C20" s="73" t="s">
        <v>182</v>
      </c>
      <c r="D20" s="265">
        <v>0</v>
      </c>
      <c r="E20" s="265">
        <v>0</v>
      </c>
    </row>
    <row r="21" spans="2:5" ht="26.25" customHeight="1">
      <c r="B21" s="74" t="s">
        <v>37</v>
      </c>
      <c r="C21" s="73" t="s">
        <v>183</v>
      </c>
      <c r="D21" s="265">
        <v>0</v>
      </c>
      <c r="E21" s="265">
        <v>0</v>
      </c>
    </row>
    <row r="22" spans="2:5" ht="33.75" customHeight="1">
      <c r="B22" s="74" t="s">
        <v>232</v>
      </c>
      <c r="C22" s="73" t="s">
        <v>184</v>
      </c>
      <c r="D22" s="265">
        <v>0</v>
      </c>
      <c r="E22" s="265">
        <v>0</v>
      </c>
    </row>
    <row r="23" spans="2:5" ht="15.75" customHeight="1">
      <c r="B23" s="74" t="s">
        <v>38</v>
      </c>
      <c r="C23" s="73" t="s">
        <v>185</v>
      </c>
      <c r="D23" s="265">
        <v>0</v>
      </c>
      <c r="E23" s="265">
        <v>0</v>
      </c>
    </row>
    <row r="24" spans="2:5" ht="17.25" customHeight="1">
      <c r="B24" s="74" t="s">
        <v>39</v>
      </c>
      <c r="C24" s="73" t="s">
        <v>186</v>
      </c>
      <c r="D24" s="265">
        <v>0</v>
      </c>
      <c r="E24" s="265">
        <v>0</v>
      </c>
    </row>
    <row r="25" spans="2:5" ht="12.75" customHeight="1">
      <c r="B25" s="74" t="s">
        <v>233</v>
      </c>
      <c r="C25" s="73" t="s">
        <v>208</v>
      </c>
      <c r="D25" s="265">
        <v>0</v>
      </c>
      <c r="E25" s="265">
        <v>0</v>
      </c>
    </row>
    <row r="26" spans="2:5" ht="15" customHeight="1">
      <c r="B26" s="74" t="s">
        <v>40</v>
      </c>
      <c r="C26" s="75" t="s">
        <v>189</v>
      </c>
      <c r="D26" s="265">
        <f>((371983-0)-(395406-50965.27)+598220.73)/1000</f>
        <v>625.763</v>
      </c>
      <c r="E26" s="265">
        <f>((686145-0)-(1037433)+2159471)/1000</f>
        <v>1808.183</v>
      </c>
    </row>
    <row r="27" spans="2:5" ht="12.75" customHeight="1">
      <c r="B27" s="74" t="s">
        <v>41</v>
      </c>
      <c r="C27" s="75" t="s">
        <v>190</v>
      </c>
      <c r="D27" s="265">
        <f>251383.98/1000</f>
        <v>251.38398</v>
      </c>
      <c r="E27" s="265">
        <f>291909.9/1000</f>
        <v>291.90990000000005</v>
      </c>
    </row>
    <row r="28" spans="2:5" ht="17.25" customHeight="1">
      <c r="B28" s="74" t="s">
        <v>42</v>
      </c>
      <c r="C28" s="75" t="s">
        <v>191</v>
      </c>
      <c r="D28" s="265">
        <v>0</v>
      </c>
      <c r="E28" s="265">
        <v>0</v>
      </c>
    </row>
    <row r="29" spans="2:5" ht="18" customHeight="1">
      <c r="B29" s="74" t="s">
        <v>43</v>
      </c>
      <c r="C29" s="75" t="s">
        <v>215</v>
      </c>
      <c r="D29" s="265">
        <v>0</v>
      </c>
      <c r="E29" s="265">
        <v>0</v>
      </c>
    </row>
    <row r="30" spans="2:5" ht="27.75" customHeight="1">
      <c r="B30" s="74" t="s">
        <v>44</v>
      </c>
      <c r="C30" s="75" t="s">
        <v>216</v>
      </c>
      <c r="D30" s="265">
        <f>D32+D33</f>
        <v>446.16157</v>
      </c>
      <c r="E30" s="265">
        <f>E32+E33</f>
        <v>-1492.4183600000001</v>
      </c>
    </row>
    <row r="31" spans="2:5" ht="12.75">
      <c r="B31" s="122" t="s">
        <v>45</v>
      </c>
      <c r="C31" s="123"/>
      <c r="D31" s="265"/>
      <c r="E31" s="265"/>
    </row>
    <row r="32" spans="2:5" ht="12.75" customHeight="1">
      <c r="B32" s="76" t="s">
        <v>228</v>
      </c>
      <c r="C32" s="75" t="s">
        <v>234</v>
      </c>
      <c r="D32" s="265">
        <f>627406.07/1000</f>
        <v>627.40607</v>
      </c>
      <c r="E32" s="265">
        <f>-1480214.33/1000</f>
        <v>-1480.21433</v>
      </c>
    </row>
    <row r="33" spans="2:5" ht="15" customHeight="1">
      <c r="B33" s="76" t="s">
        <v>229</v>
      </c>
      <c r="C33" s="75" t="s">
        <v>235</v>
      </c>
      <c r="D33" s="265">
        <f>-181244.5/1000</f>
        <v>-181.2445</v>
      </c>
      <c r="E33" s="265">
        <f>-12204.03/1000</f>
        <v>-12.204030000000001</v>
      </c>
    </row>
    <row r="34" spans="2:5" ht="15" customHeight="1">
      <c r="B34" s="76" t="s">
        <v>230</v>
      </c>
      <c r="C34" s="75" t="s">
        <v>236</v>
      </c>
      <c r="D34" s="265">
        <v>0</v>
      </c>
      <c r="E34" s="265">
        <v>0</v>
      </c>
    </row>
    <row r="35" spans="2:5" ht="27.75" customHeight="1">
      <c r="B35" s="74" t="s">
        <v>237</v>
      </c>
      <c r="C35" s="75">
        <v>150</v>
      </c>
      <c r="D35" s="265">
        <f>D37+D38+D39+D40</f>
        <v>0</v>
      </c>
      <c r="E35" s="265">
        <f>E37+E38+E39+E40</f>
        <v>0</v>
      </c>
    </row>
    <row r="36" spans="2:5" ht="12.75">
      <c r="B36" s="122" t="s">
        <v>45</v>
      </c>
      <c r="C36" s="123"/>
      <c r="D36" s="265"/>
      <c r="E36" s="265"/>
    </row>
    <row r="37" spans="2:5" ht="12" customHeight="1">
      <c r="B37" s="76" t="s">
        <v>228</v>
      </c>
      <c r="C37" s="75" t="s">
        <v>238</v>
      </c>
      <c r="D37" s="265">
        <v>0</v>
      </c>
      <c r="E37" s="265">
        <v>0</v>
      </c>
    </row>
    <row r="38" spans="2:5" ht="11.25" customHeight="1">
      <c r="B38" s="76" t="s">
        <v>229</v>
      </c>
      <c r="C38" s="75" t="s">
        <v>239</v>
      </c>
      <c r="D38" s="265">
        <v>0</v>
      </c>
      <c r="E38" s="265">
        <v>0</v>
      </c>
    </row>
    <row r="39" spans="2:5" ht="11.25" customHeight="1">
      <c r="B39" s="76" t="s">
        <v>46</v>
      </c>
      <c r="C39" s="75" t="s">
        <v>240</v>
      </c>
      <c r="D39" s="265">
        <v>0</v>
      </c>
      <c r="E39" s="265">
        <v>0</v>
      </c>
    </row>
    <row r="40" spans="2:5" ht="11.25" customHeight="1">
      <c r="B40" s="76" t="s">
        <v>231</v>
      </c>
      <c r="C40" s="75" t="s">
        <v>241</v>
      </c>
      <c r="D40" s="265">
        <v>0</v>
      </c>
      <c r="E40" s="265">
        <v>0</v>
      </c>
    </row>
    <row r="41" spans="2:5" ht="56.25" customHeight="1">
      <c r="B41" s="74" t="s">
        <v>242</v>
      </c>
      <c r="C41" s="75" t="s">
        <v>221</v>
      </c>
      <c r="D41" s="265">
        <v>0</v>
      </c>
      <c r="E41" s="265">
        <v>0</v>
      </c>
    </row>
    <row r="42" spans="2:5" ht="48" customHeight="1">
      <c r="B42" s="74" t="s">
        <v>243</v>
      </c>
      <c r="C42" s="75" t="s">
        <v>222</v>
      </c>
      <c r="D42" s="265">
        <f>D43+4875/1000+300/1000</f>
        <v>731.02662</v>
      </c>
      <c r="E42" s="265">
        <f>E43+(15766.5)/1000</f>
        <v>1591.2277199999999</v>
      </c>
    </row>
    <row r="43" spans="2:5" ht="17.25" customHeight="1">
      <c r="B43" s="74" t="s">
        <v>47</v>
      </c>
      <c r="C43" s="75" t="s">
        <v>223</v>
      </c>
      <c r="D43" s="265">
        <f>725851.62/1000</f>
        <v>725.85162</v>
      </c>
      <c r="E43" s="265">
        <f>1575461.22/1000</f>
        <v>1575.46122</v>
      </c>
    </row>
    <row r="44" spans="2:5" ht="17.25" customHeight="1">
      <c r="B44" s="74" t="s">
        <v>48</v>
      </c>
      <c r="C44" s="75" t="s">
        <v>224</v>
      </c>
      <c r="D44" s="265">
        <f>572647.85/1000</f>
        <v>572.64785</v>
      </c>
      <c r="E44" s="265">
        <f>1132841.94/1000-19631.59/1000</f>
        <v>1113.21035</v>
      </c>
    </row>
    <row r="45" spans="2:5" ht="16.5" customHeight="1">
      <c r="B45" s="74" t="s">
        <v>49</v>
      </c>
      <c r="C45" s="75" t="s">
        <v>225</v>
      </c>
      <c r="D45" s="265">
        <v>0</v>
      </c>
      <c r="E45" s="265">
        <v>0</v>
      </c>
    </row>
    <row r="46" spans="2:5" ht="29.25" customHeight="1">
      <c r="B46" s="74" t="s">
        <v>50</v>
      </c>
      <c r="C46" s="75" t="s">
        <v>192</v>
      </c>
      <c r="D46" s="265">
        <f>155200/1000</f>
        <v>155.2</v>
      </c>
      <c r="E46" s="265">
        <f>6246493.79/1000</f>
        <v>6246.49379</v>
      </c>
    </row>
    <row r="47" spans="2:5" ht="30.75" customHeight="1">
      <c r="B47" s="74" t="s">
        <v>244</v>
      </c>
      <c r="C47" s="75" t="s">
        <v>193</v>
      </c>
      <c r="D47" s="265">
        <f>10153661.79/1000</f>
        <v>10153.661789999998</v>
      </c>
      <c r="E47" s="265">
        <f>21374180.38/1000</f>
        <v>21374.180379999998</v>
      </c>
    </row>
    <row r="48" spans="2:5" ht="72.75" customHeight="1">
      <c r="B48" s="70" t="s">
        <v>51</v>
      </c>
      <c r="C48" s="75" t="s">
        <v>194</v>
      </c>
      <c r="D48" s="265">
        <f>D19+D22+D25+D26+D27+D28+D29+D30+D35+D41+D44+D46-D42-D47-D45</f>
        <v>-9968.253359999999</v>
      </c>
      <c r="E48" s="265">
        <f>E19+E22+E25+E26+E27+E28+E29+E30+E35+E41+E44+E46-E42-E47-E45</f>
        <v>-14608.440389999992</v>
      </c>
    </row>
    <row r="49" spans="2:5" ht="12.75">
      <c r="B49" s="101"/>
      <c r="C49" s="102"/>
      <c r="D49" s="103"/>
      <c r="E49" s="106"/>
    </row>
    <row r="50" spans="2:5" ht="12.75">
      <c r="B50" s="101"/>
      <c r="C50" s="102"/>
      <c r="D50" s="101"/>
      <c r="E50" s="106"/>
    </row>
    <row r="51" ht="12.75">
      <c r="E51" s="106"/>
    </row>
    <row r="52" spans="2:5" ht="6.75" customHeight="1">
      <c r="B52" s="17"/>
      <c r="C52" s="18"/>
      <c r="D52" s="17"/>
      <c r="E52" s="106"/>
    </row>
    <row r="53" spans="2:5" ht="12.75">
      <c r="B53" s="79" t="s">
        <v>27</v>
      </c>
      <c r="C53" s="80" t="s">
        <v>246</v>
      </c>
      <c r="D53" s="81"/>
      <c r="E53" s="106"/>
    </row>
    <row r="54" spans="2:5" ht="12.75">
      <c r="B54" s="81"/>
      <c r="C54" s="82"/>
      <c r="D54" s="81"/>
      <c r="E54" s="106"/>
    </row>
    <row r="55" spans="2:5" ht="12.75">
      <c r="B55" s="81"/>
      <c r="C55" s="82"/>
      <c r="D55" s="81"/>
      <c r="E55" s="106"/>
    </row>
    <row r="56" spans="2:5" ht="12.75">
      <c r="B56" s="81"/>
      <c r="C56" s="82"/>
      <c r="D56" s="81"/>
      <c r="E56" s="106"/>
    </row>
    <row r="57" spans="2:5" ht="12.75">
      <c r="B57" s="79" t="s">
        <v>174</v>
      </c>
      <c r="C57" s="80" t="s">
        <v>175</v>
      </c>
      <c r="D57" s="81"/>
      <c r="E57" s="106"/>
    </row>
    <row r="58" spans="2:5" ht="12.75">
      <c r="B58" s="81"/>
      <c r="C58" s="82"/>
      <c r="D58" s="81"/>
      <c r="E58" s="106"/>
    </row>
    <row r="59" spans="2:5" ht="12.75">
      <c r="B59" s="81"/>
      <c r="C59" s="82"/>
      <c r="D59" s="81"/>
      <c r="E59" s="106"/>
    </row>
    <row r="60" spans="2:5" ht="12.75">
      <c r="B60" s="81"/>
      <c r="C60" s="82"/>
      <c r="D60" s="81"/>
      <c r="E60" s="106"/>
    </row>
    <row r="61" spans="2:5" ht="12.75">
      <c r="B61" s="79" t="s">
        <v>226</v>
      </c>
      <c r="C61" s="80" t="s">
        <v>227</v>
      </c>
      <c r="D61" s="81"/>
      <c r="E61" s="106"/>
    </row>
    <row r="62" spans="2:5" ht="12.75">
      <c r="B62" s="81"/>
      <c r="C62" s="82"/>
      <c r="D62" s="81"/>
      <c r="E62" s="106"/>
    </row>
    <row r="63" spans="2:5" ht="12.75">
      <c r="B63" s="81"/>
      <c r="C63" s="82"/>
      <c r="D63" s="81"/>
      <c r="E63" s="106"/>
    </row>
    <row r="64" ht="12.75">
      <c r="E64" s="106"/>
    </row>
    <row r="65" ht="12.75">
      <c r="E65" s="106"/>
    </row>
    <row r="66" ht="12.75">
      <c r="E66" s="106"/>
    </row>
    <row r="67" ht="12.75">
      <c r="E67" s="106"/>
    </row>
    <row r="68" ht="12.75">
      <c r="E68" s="106"/>
    </row>
    <row r="69" ht="12.75">
      <c r="E69" s="106"/>
    </row>
    <row r="70" ht="12.75">
      <c r="E70" s="106"/>
    </row>
    <row r="71" ht="12.75">
      <c r="E71" s="106"/>
    </row>
    <row r="72" ht="12.75">
      <c r="E72" s="106"/>
    </row>
    <row r="73" ht="12.75">
      <c r="E73" s="106"/>
    </row>
    <row r="74" ht="12.75">
      <c r="E74" s="106"/>
    </row>
    <row r="75" ht="12.75">
      <c r="E75" s="106"/>
    </row>
    <row r="76" ht="12.75">
      <c r="E76" s="106"/>
    </row>
    <row r="77" ht="12.75">
      <c r="E77" s="106"/>
    </row>
    <row r="78" ht="12.75">
      <c r="E78" s="106"/>
    </row>
    <row r="79" ht="12.75">
      <c r="E79" s="106"/>
    </row>
    <row r="80" ht="12.75">
      <c r="E80" s="106"/>
    </row>
    <row r="81" ht="12.75">
      <c r="E81" s="106"/>
    </row>
    <row r="82" ht="12.75">
      <c r="E82" s="106"/>
    </row>
    <row r="83" ht="12.75">
      <c r="E83" s="106"/>
    </row>
    <row r="84" ht="12.75">
      <c r="E84" s="106"/>
    </row>
    <row r="85" ht="12.75">
      <c r="E85" s="106"/>
    </row>
    <row r="86" ht="12.75">
      <c r="E86" s="106"/>
    </row>
    <row r="87" ht="12.75">
      <c r="E87" s="106"/>
    </row>
    <row r="88" ht="12.75">
      <c r="E88" s="106"/>
    </row>
    <row r="89" ht="12.75">
      <c r="E89" s="106"/>
    </row>
    <row r="90" ht="12.75">
      <c r="E90" s="106"/>
    </row>
    <row r="91" ht="12.75">
      <c r="E91" s="106"/>
    </row>
    <row r="92" ht="12.75">
      <c r="E92" s="106"/>
    </row>
    <row r="93" ht="12.75">
      <c r="E93" s="106"/>
    </row>
    <row r="94" ht="12.75">
      <c r="E94" s="106"/>
    </row>
    <row r="95" ht="12.75">
      <c r="E95" s="106"/>
    </row>
    <row r="96" ht="12.75">
      <c r="E96" s="106"/>
    </row>
    <row r="97" ht="12.75">
      <c r="E97" s="106"/>
    </row>
    <row r="98" ht="12.75">
      <c r="E98" s="106"/>
    </row>
    <row r="99" ht="12.75">
      <c r="E99" s="106"/>
    </row>
    <row r="100" ht="12.75">
      <c r="E100" s="106"/>
    </row>
    <row r="101" ht="12.75">
      <c r="E101" s="106"/>
    </row>
    <row r="102" ht="12.75">
      <c r="E102" s="106"/>
    </row>
    <row r="103" ht="12.75">
      <c r="E103" s="106"/>
    </row>
    <row r="104" ht="12.75">
      <c r="E104" s="106"/>
    </row>
    <row r="105" ht="12.75">
      <c r="E105" s="106"/>
    </row>
    <row r="106" ht="12.75">
      <c r="E106" s="106"/>
    </row>
    <row r="107" ht="12.75">
      <c r="E107" s="106"/>
    </row>
    <row r="108" ht="12.75">
      <c r="E108" s="106"/>
    </row>
    <row r="109" ht="12.75">
      <c r="E109" s="106"/>
    </row>
    <row r="110" ht="12.75">
      <c r="E110" s="106"/>
    </row>
    <row r="111" ht="12.75">
      <c r="E111" s="106"/>
    </row>
    <row r="112" ht="12.75">
      <c r="E112" s="106"/>
    </row>
    <row r="113" ht="12.75">
      <c r="E113" s="106"/>
    </row>
    <row r="114" ht="11.25">
      <c r="E114" s="101"/>
    </row>
    <row r="115" ht="11.25">
      <c r="E115" s="101"/>
    </row>
    <row r="116" ht="11.25">
      <c r="E116" s="101"/>
    </row>
    <row r="117" ht="11.25">
      <c r="E117" s="101"/>
    </row>
    <row r="118" ht="11.25">
      <c r="E118" s="101"/>
    </row>
    <row r="119" ht="11.25">
      <c r="E119" s="101"/>
    </row>
    <row r="120" ht="11.25">
      <c r="E120" s="101"/>
    </row>
    <row r="121" ht="11.25">
      <c r="E121" s="101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0"/>
  <sheetViews>
    <sheetView zoomScalePageLayoutView="0" workbookViewId="0" topLeftCell="A16">
      <selection activeCell="DP38" sqref="DP38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52</v>
      </c>
    </row>
    <row r="2" s="19" customFormat="1" ht="12" customHeight="1">
      <c r="BS2" s="19" t="s">
        <v>0</v>
      </c>
    </row>
    <row r="3" s="19" customFormat="1" ht="12" customHeight="1">
      <c r="BS3" s="19" t="s">
        <v>53</v>
      </c>
    </row>
    <row r="4" s="19" customFormat="1" ht="12" customHeight="1">
      <c r="BS4" s="19" t="s">
        <v>54</v>
      </c>
    </row>
    <row r="5" s="19" customFormat="1" ht="12" customHeight="1">
      <c r="BS5" s="19" t="s">
        <v>55</v>
      </c>
    </row>
    <row r="7" spans="1:107" ht="16.5">
      <c r="A7" s="251" t="s">
        <v>363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</row>
    <row r="8" spans="11:97" ht="15.75">
      <c r="K8" s="252" t="s">
        <v>217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</row>
    <row r="9" spans="11:97" s="19" customFormat="1" ht="25.5" customHeight="1">
      <c r="K9" s="253" t="s">
        <v>56</v>
      </c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57</v>
      </c>
    </row>
    <row r="12" spans="1:107" ht="15.75">
      <c r="A12" s="20" t="s">
        <v>58</v>
      </c>
      <c r="AC12" s="252" t="s">
        <v>59</v>
      </c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</row>
    <row r="14" ht="15.75">
      <c r="H14" s="20" t="s">
        <v>60</v>
      </c>
    </row>
    <row r="16" spans="1:107" ht="63.75" customHeight="1">
      <c r="A16" s="239" t="s">
        <v>61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1"/>
      <c r="AQ16" s="239" t="s">
        <v>62</v>
      </c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1"/>
      <c r="BG16" s="239" t="s">
        <v>63</v>
      </c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1"/>
      <c r="BV16" s="239" t="s">
        <v>64</v>
      </c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1"/>
      <c r="CI16" s="239" t="s">
        <v>65</v>
      </c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1"/>
    </row>
    <row r="17" spans="1:107" ht="15.75">
      <c r="A17" s="229">
        <v>1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1"/>
      <c r="AQ17" s="229">
        <v>2</v>
      </c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1"/>
      <c r="BG17" s="229">
        <v>3</v>
      </c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1"/>
      <c r="BV17" s="229">
        <v>4</v>
      </c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1"/>
      <c r="CI17" s="229">
        <v>5</v>
      </c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1"/>
    </row>
    <row r="18" spans="1:107" ht="15.75">
      <c r="A18" s="242" t="s">
        <v>11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4"/>
      <c r="AQ18" s="229" t="s">
        <v>11</v>
      </c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1"/>
      <c r="BG18" s="232" t="s">
        <v>11</v>
      </c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4"/>
      <c r="BV18" s="226" t="s">
        <v>11</v>
      </c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8"/>
      <c r="CI18" s="226" t="s">
        <v>11</v>
      </c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8"/>
    </row>
    <row r="19" spans="1:107" ht="15.75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8"/>
      <c r="AQ19" s="247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9"/>
      <c r="BF19" s="250"/>
      <c r="BG19" s="223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5"/>
      <c r="BV19" s="226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8"/>
      <c r="CI19" s="226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8"/>
    </row>
    <row r="21" ht="15.75">
      <c r="H21" s="20" t="s">
        <v>66</v>
      </c>
    </row>
    <row r="23" ht="15.75">
      <c r="H23" s="20" t="s">
        <v>67</v>
      </c>
    </row>
    <row r="25" spans="1:107" s="22" customFormat="1" ht="123" customHeight="1">
      <c r="A25" s="220" t="s">
        <v>68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/>
      <c r="P25" s="220" t="s">
        <v>69</v>
      </c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2"/>
      <c r="AM25" s="220" t="s">
        <v>70</v>
      </c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2"/>
      <c r="BB25" s="220" t="s">
        <v>71</v>
      </c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2"/>
      <c r="BN25" s="220" t="s">
        <v>72</v>
      </c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2"/>
      <c r="CC25" s="220" t="s">
        <v>73</v>
      </c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2"/>
      <c r="CP25" s="220" t="s">
        <v>74</v>
      </c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2"/>
    </row>
    <row r="26" spans="1:107" ht="82.5" customHeight="1">
      <c r="A26" s="258" t="s">
        <v>364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0"/>
      <c r="P26" s="235" t="s">
        <v>366</v>
      </c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61"/>
      <c r="AM26" s="262">
        <f>2915008/1000</f>
        <v>2915.008</v>
      </c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4"/>
      <c r="BB26" s="232">
        <v>0.1172</v>
      </c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1"/>
      <c r="BN26" s="232">
        <v>0.1</v>
      </c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C26" s="226" t="s">
        <v>365</v>
      </c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8"/>
      <c r="CP26" s="226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8"/>
    </row>
    <row r="27" ht="15.75">
      <c r="H27" s="20" t="s">
        <v>262</v>
      </c>
    </row>
    <row r="28" ht="15.75">
      <c r="A28" s="20" t="s">
        <v>75</v>
      </c>
    </row>
    <row r="30" spans="1:107" s="22" customFormat="1" ht="150.75" customHeight="1">
      <c r="A30" s="220" t="s">
        <v>68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  <c r="P30" s="220" t="s">
        <v>69</v>
      </c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2"/>
      <c r="AM30" s="220" t="s">
        <v>70</v>
      </c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2"/>
      <c r="BB30" s="220" t="s">
        <v>76</v>
      </c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2"/>
      <c r="BO30" s="220" t="s">
        <v>77</v>
      </c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2"/>
      <c r="CD30" s="220" t="s">
        <v>73</v>
      </c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2"/>
      <c r="CQ30" s="220" t="s">
        <v>74</v>
      </c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2"/>
    </row>
    <row r="31" spans="1:107" ht="15.75">
      <c r="A31" s="229">
        <v>1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1"/>
      <c r="P31" s="229">
        <v>2</v>
      </c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1"/>
      <c r="AM31" s="229">
        <v>3</v>
      </c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1"/>
      <c r="BB31" s="229">
        <v>4</v>
      </c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1"/>
      <c r="BO31" s="229">
        <v>5</v>
      </c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1"/>
      <c r="CD31" s="229">
        <v>6</v>
      </c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1"/>
      <c r="CQ31" s="229">
        <v>7</v>
      </c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1"/>
    </row>
    <row r="33" spans="1:107" ht="15.75" customHeight="1">
      <c r="A33" s="246" t="s">
        <v>78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V33" s="254" t="s">
        <v>247</v>
      </c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</row>
    <row r="34" spans="1:107" s="19" customFormat="1" ht="12.75" customHeight="1">
      <c r="A34" s="253" t="s">
        <v>79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BA34" s="245" t="s">
        <v>80</v>
      </c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3"/>
      <c r="BT34" s="23"/>
      <c r="BU34" s="23"/>
      <c r="BV34" s="245" t="s">
        <v>81</v>
      </c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</row>
    <row r="35" spans="1:49" ht="15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</row>
    <row r="36" spans="1:107" ht="35.25" customHeight="1">
      <c r="A36" s="255" t="s">
        <v>174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V36" s="254" t="s">
        <v>82</v>
      </c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</row>
    <row r="37" spans="1:107" s="19" customFormat="1" ht="12.75" customHeight="1">
      <c r="A37" s="253" t="s">
        <v>79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BA37" s="245" t="s">
        <v>80</v>
      </c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3"/>
      <c r="BT37" s="23"/>
      <c r="BU37" s="23"/>
      <c r="BV37" s="245" t="s">
        <v>81</v>
      </c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</row>
    <row r="39" spans="2:107" ht="34.5" customHeight="1">
      <c r="B39" s="246" t="s">
        <v>226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5"/>
      <c r="AZ39" s="25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6"/>
      <c r="BT39" s="26"/>
      <c r="BU39" s="2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</row>
    <row r="40" spans="2:107" ht="22.5" customHeight="1">
      <c r="B40" s="253" t="s">
        <v>79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"/>
      <c r="AZ40" s="25"/>
      <c r="BA40" s="253" t="s">
        <v>80</v>
      </c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"/>
      <c r="BT40" s="25"/>
      <c r="BU40" s="25"/>
      <c r="BV40" s="253" t="s">
        <v>81</v>
      </c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</row>
  </sheetData>
  <sheetProtection/>
  <mergeCells count="70">
    <mergeCell ref="A26:O26"/>
    <mergeCell ref="P26:AL26"/>
    <mergeCell ref="AM26:BA26"/>
    <mergeCell ref="BB26:BM26"/>
    <mergeCell ref="BN26:CB26"/>
    <mergeCell ref="CC26:CO26"/>
    <mergeCell ref="AM25:BA25"/>
    <mergeCell ref="BO31:CC31"/>
    <mergeCell ref="P30:AL30"/>
    <mergeCell ref="AM31:BA31"/>
    <mergeCell ref="BB31:BN31"/>
    <mergeCell ref="CD31:CP31"/>
    <mergeCell ref="AM30:BA30"/>
    <mergeCell ref="CP26:DC26"/>
    <mergeCell ref="BA39:BR39"/>
    <mergeCell ref="BV39:DC39"/>
    <mergeCell ref="A36:AW36"/>
    <mergeCell ref="BA36:BR36"/>
    <mergeCell ref="CQ30:DC30"/>
    <mergeCell ref="BB30:BN30"/>
    <mergeCell ref="BV33:DC33"/>
    <mergeCell ref="BO30:CC30"/>
    <mergeCell ref="CD30:CP30"/>
    <mergeCell ref="BA33:BR33"/>
    <mergeCell ref="B40:AX40"/>
    <mergeCell ref="BA40:BR40"/>
    <mergeCell ref="BV40:DC40"/>
    <mergeCell ref="A37:AW37"/>
    <mergeCell ref="BA37:BR37"/>
    <mergeCell ref="A34:AW34"/>
    <mergeCell ref="B39:AX39"/>
    <mergeCell ref="BA34:BR34"/>
    <mergeCell ref="BV36:DC36"/>
    <mergeCell ref="BV37:DC37"/>
    <mergeCell ref="A7:DC7"/>
    <mergeCell ref="K8:CS8"/>
    <mergeCell ref="K9:CS9"/>
    <mergeCell ref="AC12:DC12"/>
    <mergeCell ref="CI16:DC16"/>
    <mergeCell ref="CI18:DC18"/>
    <mergeCell ref="BV16:CH16"/>
    <mergeCell ref="BV17:CH17"/>
    <mergeCell ref="AQ16:BF16"/>
    <mergeCell ref="A17:AP17"/>
    <mergeCell ref="BV34:DC34"/>
    <mergeCell ref="BN25:CB25"/>
    <mergeCell ref="BB25:BM25"/>
    <mergeCell ref="A33:AW33"/>
    <mergeCell ref="CP25:DC25"/>
    <mergeCell ref="CI19:DC19"/>
    <mergeCell ref="AQ19:BF19"/>
    <mergeCell ref="CQ31:DC31"/>
    <mergeCell ref="A31:O31"/>
    <mergeCell ref="P31:AL31"/>
    <mergeCell ref="CI17:DC17"/>
    <mergeCell ref="A16:AP16"/>
    <mergeCell ref="A18:AP18"/>
    <mergeCell ref="BG16:BU16"/>
    <mergeCell ref="AQ18:BF18"/>
    <mergeCell ref="BG17:BU17"/>
    <mergeCell ref="A30:O30"/>
    <mergeCell ref="BG19:BU19"/>
    <mergeCell ref="BV19:CH19"/>
    <mergeCell ref="AQ17:BF17"/>
    <mergeCell ref="BG18:BU18"/>
    <mergeCell ref="BV18:CH18"/>
    <mergeCell ref="A19:AP19"/>
    <mergeCell ref="A25:O25"/>
    <mergeCell ref="P25:AL25"/>
    <mergeCell ref="CC25:CO25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9"/>
  <sheetViews>
    <sheetView tabSelected="1" zoomScalePageLayoutView="0" workbookViewId="0" topLeftCell="A1">
      <selection activeCell="H11" sqref="H11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69" customWidth="1"/>
    <col min="5" max="5" width="18.16015625" style="69" customWidth="1"/>
  </cols>
  <sheetData>
    <row r="1" spans="1:5" ht="15.75">
      <c r="A1" s="30"/>
      <c r="B1" s="31"/>
      <c r="C1" s="31"/>
      <c r="D1" s="84"/>
      <c r="E1" s="90"/>
    </row>
    <row r="2" spans="1:5" ht="12">
      <c r="A2" s="53"/>
      <c r="B2" s="37"/>
      <c r="C2" s="56"/>
      <c r="D2" s="85"/>
      <c r="E2" s="91" t="s">
        <v>195</v>
      </c>
    </row>
    <row r="3" spans="1:5" ht="12">
      <c r="A3" s="53"/>
      <c r="B3" s="37"/>
      <c r="C3" s="56"/>
      <c r="D3" s="85"/>
      <c r="E3" s="91" t="s">
        <v>0</v>
      </c>
    </row>
    <row r="4" spans="1:5" ht="12">
      <c r="A4" s="53"/>
      <c r="B4" s="37"/>
      <c r="C4" s="56"/>
      <c r="D4" s="85"/>
      <c r="E4" s="91" t="s">
        <v>1</v>
      </c>
    </row>
    <row r="5" spans="1:5" ht="12">
      <c r="A5" s="53"/>
      <c r="B5" s="37"/>
      <c r="C5" s="56"/>
      <c r="D5" s="85"/>
      <c r="E5" s="91" t="s">
        <v>2</v>
      </c>
    </row>
    <row r="6" spans="1:5" ht="12">
      <c r="A6" s="53"/>
      <c r="B6" s="37"/>
      <c r="C6" s="56"/>
      <c r="D6" s="85"/>
      <c r="E6" s="91" t="s">
        <v>3</v>
      </c>
    </row>
    <row r="7" spans="1:5" ht="12">
      <c r="A7" s="53"/>
      <c r="B7" s="37"/>
      <c r="C7" s="56"/>
      <c r="D7" s="85"/>
      <c r="E7" s="91" t="s">
        <v>4</v>
      </c>
    </row>
    <row r="8" spans="1:5" ht="30" customHeight="1">
      <c r="A8" s="53"/>
      <c r="B8" s="32" t="s">
        <v>196</v>
      </c>
      <c r="C8" s="33"/>
      <c r="D8" s="86"/>
      <c r="E8" s="86"/>
    </row>
    <row r="9" spans="1:5" ht="13.5" customHeight="1">
      <c r="A9" s="53"/>
      <c r="B9" s="34" t="s">
        <v>367</v>
      </c>
      <c r="C9" s="35"/>
      <c r="D9" s="87"/>
      <c r="E9" s="87"/>
    </row>
    <row r="10" spans="1:5" ht="18.75" customHeight="1">
      <c r="A10" s="30"/>
      <c r="B10" s="34" t="s">
        <v>217</v>
      </c>
      <c r="C10" s="55"/>
      <c r="D10" s="88"/>
      <c r="E10" s="88"/>
    </row>
    <row r="11" spans="1:5" ht="25.5" customHeight="1">
      <c r="A11" s="30"/>
      <c r="B11" s="54" t="s">
        <v>5</v>
      </c>
      <c r="C11" s="55"/>
      <c r="D11" s="88"/>
      <c r="E11" s="88"/>
    </row>
    <row r="12" spans="1:5" ht="32.25" customHeight="1">
      <c r="A12" s="42"/>
      <c r="B12" s="256" t="s">
        <v>220</v>
      </c>
      <c r="C12" s="257"/>
      <c r="D12" s="257"/>
      <c r="E12" s="257"/>
    </row>
    <row r="13" spans="1:5" ht="20.25" customHeight="1">
      <c r="A13" s="42"/>
      <c r="B13" s="256" t="s">
        <v>173</v>
      </c>
      <c r="C13" s="257"/>
      <c r="D13" s="257"/>
      <c r="E13" s="257"/>
    </row>
    <row r="14" spans="1:5" ht="17.25" customHeight="1">
      <c r="A14" s="42"/>
      <c r="B14" s="42"/>
      <c r="C14" s="57"/>
      <c r="D14" s="89"/>
      <c r="E14" s="92" t="s">
        <v>6</v>
      </c>
    </row>
    <row r="15" spans="1:5" ht="37.5" customHeight="1">
      <c r="A15" s="42"/>
      <c r="B15" s="104" t="s">
        <v>197</v>
      </c>
      <c r="C15" s="105" t="s">
        <v>7</v>
      </c>
      <c r="D15" s="118" t="s">
        <v>198</v>
      </c>
      <c r="E15" s="105" t="s">
        <v>199</v>
      </c>
    </row>
    <row r="16" spans="1:5" ht="15" customHeight="1">
      <c r="A16" s="58"/>
      <c r="B16" s="104" t="s">
        <v>176</v>
      </c>
      <c r="C16" s="104" t="s">
        <v>177</v>
      </c>
      <c r="D16" s="119" t="s">
        <v>178</v>
      </c>
      <c r="E16" s="104" t="s">
        <v>187</v>
      </c>
    </row>
    <row r="17" spans="1:7" ht="19.5" customHeight="1">
      <c r="A17" s="30"/>
      <c r="B17" s="137" t="s">
        <v>288</v>
      </c>
      <c r="C17" s="138"/>
      <c r="D17" s="139"/>
      <c r="E17" s="139"/>
      <c r="G17" s="69"/>
    </row>
    <row r="18" spans="1:5" ht="15" customHeight="1">
      <c r="A18" s="30"/>
      <c r="B18" s="140" t="s">
        <v>89</v>
      </c>
      <c r="C18" s="141">
        <v>10</v>
      </c>
      <c r="D18" s="142">
        <v>26.15</v>
      </c>
      <c r="E18" s="142">
        <v>192.19</v>
      </c>
    </row>
    <row r="19" spans="1:5" ht="12" customHeight="1">
      <c r="A19" s="30"/>
      <c r="B19" s="143" t="s">
        <v>8</v>
      </c>
      <c r="C19" s="144"/>
      <c r="D19" s="145"/>
      <c r="E19" s="143"/>
    </row>
    <row r="20" spans="1:5" ht="13.5" customHeight="1">
      <c r="A20" s="30"/>
      <c r="B20" s="146" t="s">
        <v>9</v>
      </c>
      <c r="C20" s="147">
        <v>11</v>
      </c>
      <c r="D20" s="148">
        <v>26.15</v>
      </c>
      <c r="E20" s="148">
        <v>192.19</v>
      </c>
    </row>
    <row r="21" spans="1:5" ht="15.75" customHeight="1">
      <c r="A21" s="30"/>
      <c r="B21" s="146" t="s">
        <v>10</v>
      </c>
      <c r="C21" s="147">
        <v>12</v>
      </c>
      <c r="D21" s="149" t="s">
        <v>11</v>
      </c>
      <c r="E21" s="149" t="s">
        <v>11</v>
      </c>
    </row>
    <row r="22" spans="1:5" ht="14.25" customHeight="1">
      <c r="A22" s="30"/>
      <c r="B22" s="140" t="s">
        <v>12</v>
      </c>
      <c r="C22" s="141">
        <v>20</v>
      </c>
      <c r="D22" s="150" t="s">
        <v>11</v>
      </c>
      <c r="E22" s="150" t="s">
        <v>11</v>
      </c>
    </row>
    <row r="23" spans="1:5" ht="14.25" customHeight="1">
      <c r="A23" s="30"/>
      <c r="B23" s="143" t="s">
        <v>8</v>
      </c>
      <c r="C23" s="144"/>
      <c r="D23" s="145"/>
      <c r="E23" s="143"/>
    </row>
    <row r="24" spans="1:5" ht="17.25" customHeight="1">
      <c r="A24" s="30"/>
      <c r="B24" s="146" t="s">
        <v>9</v>
      </c>
      <c r="C24" s="147">
        <v>21</v>
      </c>
      <c r="D24" s="149" t="s">
        <v>11</v>
      </c>
      <c r="E24" s="149" t="s">
        <v>11</v>
      </c>
    </row>
    <row r="25" spans="1:5" ht="18.75" customHeight="1">
      <c r="A25" s="30"/>
      <c r="B25" s="146" t="s">
        <v>10</v>
      </c>
      <c r="C25" s="147">
        <v>22</v>
      </c>
      <c r="D25" s="150" t="s">
        <v>11</v>
      </c>
      <c r="E25" s="150" t="s">
        <v>11</v>
      </c>
    </row>
    <row r="26" spans="1:5" ht="15" customHeight="1">
      <c r="A26" s="30"/>
      <c r="B26" s="151" t="s">
        <v>200</v>
      </c>
      <c r="C26" s="141">
        <v>30</v>
      </c>
      <c r="D26" s="150" t="s">
        <v>11</v>
      </c>
      <c r="E26" s="150" t="s">
        <v>347</v>
      </c>
    </row>
    <row r="27" spans="1:5" ht="16.5" customHeight="1">
      <c r="A27" s="30"/>
      <c r="B27" s="152" t="s">
        <v>8</v>
      </c>
      <c r="C27" s="144"/>
      <c r="D27" s="143"/>
      <c r="E27" s="143"/>
    </row>
    <row r="28" spans="1:5" ht="18" customHeight="1">
      <c r="A28" s="30"/>
      <c r="B28" s="146" t="s">
        <v>201</v>
      </c>
      <c r="C28" s="147">
        <v>31</v>
      </c>
      <c r="D28" s="149" t="s">
        <v>11</v>
      </c>
      <c r="E28" s="149" t="s">
        <v>348</v>
      </c>
    </row>
    <row r="29" spans="1:5" ht="18" customHeight="1">
      <c r="A29" s="30"/>
      <c r="B29" s="153" t="s">
        <v>263</v>
      </c>
      <c r="C29" s="154"/>
      <c r="D29" s="149" t="s">
        <v>11</v>
      </c>
      <c r="E29" s="149" t="s">
        <v>349</v>
      </c>
    </row>
    <row r="30" spans="1:5" ht="24" customHeight="1">
      <c r="A30" s="30"/>
      <c r="B30" s="153" t="s">
        <v>271</v>
      </c>
      <c r="C30" s="154"/>
      <c r="D30" s="149" t="s">
        <v>11</v>
      </c>
      <c r="E30" s="149" t="s">
        <v>350</v>
      </c>
    </row>
    <row r="31" spans="1:5" ht="24.75" customHeight="1">
      <c r="A31" s="30"/>
      <c r="B31" s="153" t="s">
        <v>266</v>
      </c>
      <c r="C31" s="154"/>
      <c r="D31" s="149" t="s">
        <v>11</v>
      </c>
      <c r="E31" s="149" t="s">
        <v>351</v>
      </c>
    </row>
    <row r="32" spans="1:5" ht="29.25" customHeight="1">
      <c r="A32" s="30"/>
      <c r="B32" s="153" t="s">
        <v>304</v>
      </c>
      <c r="C32" s="154"/>
      <c r="D32" s="149" t="s">
        <v>11</v>
      </c>
      <c r="E32" s="149" t="s">
        <v>352</v>
      </c>
    </row>
    <row r="33" spans="1:5" ht="29.25" customHeight="1">
      <c r="A33" s="30"/>
      <c r="B33" s="146" t="s">
        <v>202</v>
      </c>
      <c r="C33" s="147">
        <v>32</v>
      </c>
      <c r="D33" s="149" t="s">
        <v>11</v>
      </c>
      <c r="E33" s="149" t="s">
        <v>353</v>
      </c>
    </row>
    <row r="34" spans="1:5" ht="26.25" customHeight="1">
      <c r="A34" s="30"/>
      <c r="B34" s="155" t="s">
        <v>203</v>
      </c>
      <c r="C34" s="154"/>
      <c r="D34" s="149" t="s">
        <v>11</v>
      </c>
      <c r="E34" s="149" t="s">
        <v>354</v>
      </c>
    </row>
    <row r="35" spans="1:5" ht="24" customHeight="1">
      <c r="A35" s="30"/>
      <c r="B35" s="153" t="s">
        <v>261</v>
      </c>
      <c r="C35" s="154"/>
      <c r="D35" s="149" t="s">
        <v>11</v>
      </c>
      <c r="E35" s="149" t="s">
        <v>354</v>
      </c>
    </row>
    <row r="36" spans="1:5" ht="21.75" customHeight="1">
      <c r="A36" s="30"/>
      <c r="B36" s="155" t="s">
        <v>204</v>
      </c>
      <c r="C36" s="154"/>
      <c r="D36" s="149" t="s">
        <v>11</v>
      </c>
      <c r="E36" s="149" t="s">
        <v>355</v>
      </c>
    </row>
    <row r="37" spans="1:5" ht="39" customHeight="1">
      <c r="A37" s="30"/>
      <c r="B37" s="153" t="s">
        <v>268</v>
      </c>
      <c r="C37" s="154"/>
      <c r="D37" s="149" t="s">
        <v>11</v>
      </c>
      <c r="E37" s="149" t="s">
        <v>356</v>
      </c>
    </row>
    <row r="38" spans="1:5" ht="23.25" customHeight="1">
      <c r="A38" s="30"/>
      <c r="B38" s="153" t="s">
        <v>269</v>
      </c>
      <c r="C38" s="154"/>
      <c r="D38" s="149" t="s">
        <v>11</v>
      </c>
      <c r="E38" s="149" t="s">
        <v>357</v>
      </c>
    </row>
    <row r="39" spans="1:5" ht="24" customHeight="1">
      <c r="A39" s="30"/>
      <c r="B39" s="153" t="s">
        <v>272</v>
      </c>
      <c r="C39" s="154"/>
      <c r="D39" s="149" t="s">
        <v>11</v>
      </c>
      <c r="E39" s="149" t="s">
        <v>358</v>
      </c>
    </row>
    <row r="40" spans="1:5" ht="21.75" customHeight="1">
      <c r="A40" s="30"/>
      <c r="B40" s="151" t="s">
        <v>13</v>
      </c>
      <c r="C40" s="141">
        <v>40</v>
      </c>
      <c r="D40" s="150" t="s">
        <v>274</v>
      </c>
      <c r="E40" s="150" t="s">
        <v>11</v>
      </c>
    </row>
    <row r="41" spans="1:5" ht="20.25" customHeight="1">
      <c r="A41" s="30"/>
      <c r="B41" s="152" t="s">
        <v>8</v>
      </c>
      <c r="C41" s="144"/>
      <c r="D41" s="143"/>
      <c r="E41" s="143"/>
    </row>
    <row r="42" spans="1:5" ht="20.25" customHeight="1">
      <c r="A42" s="30"/>
      <c r="B42" s="146" t="s">
        <v>201</v>
      </c>
      <c r="C42" s="147">
        <v>41</v>
      </c>
      <c r="D42" s="149" t="s">
        <v>282</v>
      </c>
      <c r="E42" s="149" t="s">
        <v>11</v>
      </c>
    </row>
    <row r="43" spans="1:5" ht="24.75" customHeight="1">
      <c r="A43" s="30"/>
      <c r="B43" s="153" t="s">
        <v>259</v>
      </c>
      <c r="C43" s="154"/>
      <c r="D43" s="149" t="s">
        <v>279</v>
      </c>
      <c r="E43" s="149" t="s">
        <v>11</v>
      </c>
    </row>
    <row r="44" spans="1:5" ht="19.5" customHeight="1">
      <c r="A44" s="30"/>
      <c r="B44" s="153" t="s">
        <v>271</v>
      </c>
      <c r="C44" s="154"/>
      <c r="D44" s="149" t="s">
        <v>278</v>
      </c>
      <c r="E44" s="149" t="s">
        <v>11</v>
      </c>
    </row>
    <row r="45" spans="1:5" ht="21" customHeight="1">
      <c r="A45" s="30"/>
      <c r="B45" s="153" t="s">
        <v>266</v>
      </c>
      <c r="C45" s="154"/>
      <c r="D45" s="149" t="s">
        <v>280</v>
      </c>
      <c r="E45" s="149" t="s">
        <v>11</v>
      </c>
    </row>
    <row r="46" spans="1:5" ht="24.75" customHeight="1">
      <c r="A46" s="30"/>
      <c r="B46" s="153" t="s">
        <v>265</v>
      </c>
      <c r="C46" s="154"/>
      <c r="D46" s="149" t="s">
        <v>277</v>
      </c>
      <c r="E46" s="149" t="s">
        <v>11</v>
      </c>
    </row>
    <row r="47" spans="1:5" ht="29.25" customHeight="1">
      <c r="A47" s="30"/>
      <c r="B47" s="146" t="s">
        <v>202</v>
      </c>
      <c r="C47" s="147">
        <v>42</v>
      </c>
      <c r="D47" s="149" t="s">
        <v>283</v>
      </c>
      <c r="E47" s="149" t="s">
        <v>11</v>
      </c>
    </row>
    <row r="48" spans="1:5" ht="29.25" customHeight="1">
      <c r="A48" s="30"/>
      <c r="B48" s="155" t="s">
        <v>203</v>
      </c>
      <c r="C48" s="154"/>
      <c r="D48" s="149" t="s">
        <v>276</v>
      </c>
      <c r="E48" s="149" t="s">
        <v>11</v>
      </c>
    </row>
    <row r="49" spans="1:5" ht="24" customHeight="1">
      <c r="A49" s="30"/>
      <c r="B49" s="153" t="s">
        <v>261</v>
      </c>
      <c r="C49" s="154"/>
      <c r="D49" s="149" t="s">
        <v>276</v>
      </c>
      <c r="E49" s="149" t="s">
        <v>11</v>
      </c>
    </row>
    <row r="50" spans="1:5" ht="24" customHeight="1">
      <c r="A50" s="30"/>
      <c r="B50" s="155" t="s">
        <v>204</v>
      </c>
      <c r="C50" s="154"/>
      <c r="D50" s="149" t="s">
        <v>284</v>
      </c>
      <c r="E50" s="149" t="s">
        <v>11</v>
      </c>
    </row>
    <row r="51" spans="1:5" ht="24.75" customHeight="1">
      <c r="A51" s="30"/>
      <c r="B51" s="153" t="s">
        <v>269</v>
      </c>
      <c r="C51" s="154"/>
      <c r="D51" s="149" t="s">
        <v>275</v>
      </c>
      <c r="E51" s="149" t="s">
        <v>11</v>
      </c>
    </row>
    <row r="52" spans="1:5" ht="19.5" customHeight="1">
      <c r="A52" s="30"/>
      <c r="B52" s="153" t="s">
        <v>268</v>
      </c>
      <c r="C52" s="154"/>
      <c r="D52" s="149" t="s">
        <v>286</v>
      </c>
      <c r="E52" s="149" t="s">
        <v>11</v>
      </c>
    </row>
    <row r="53" spans="1:5" ht="21.75" customHeight="1">
      <c r="A53" s="30"/>
      <c r="B53" s="153" t="s">
        <v>272</v>
      </c>
      <c r="C53" s="154"/>
      <c r="D53" s="149" t="s">
        <v>285</v>
      </c>
      <c r="E53" s="149" t="s">
        <v>11</v>
      </c>
    </row>
    <row r="54" spans="1:5" ht="22.5" customHeight="1">
      <c r="A54" s="30"/>
      <c r="B54" s="153" t="s">
        <v>267</v>
      </c>
      <c r="C54" s="154"/>
      <c r="D54" s="149" t="s">
        <v>287</v>
      </c>
      <c r="E54" s="149" t="s">
        <v>11</v>
      </c>
    </row>
    <row r="55" spans="1:5" ht="20.25" customHeight="1">
      <c r="A55" s="30"/>
      <c r="B55" s="146" t="s">
        <v>205</v>
      </c>
      <c r="C55" s="147">
        <v>43</v>
      </c>
      <c r="D55" s="149" t="s">
        <v>11</v>
      </c>
      <c r="E55" s="149" t="s">
        <v>11</v>
      </c>
    </row>
    <row r="56" spans="1:5" ht="19.5" customHeight="1">
      <c r="A56" s="30"/>
      <c r="B56" s="146" t="s">
        <v>206</v>
      </c>
      <c r="C56" s="147">
        <v>44</v>
      </c>
      <c r="D56" s="150" t="s">
        <v>11</v>
      </c>
      <c r="E56" s="150" t="s">
        <v>11</v>
      </c>
    </row>
    <row r="57" spans="1:5" ht="16.5" customHeight="1">
      <c r="A57" s="30"/>
      <c r="B57" s="151" t="s">
        <v>14</v>
      </c>
      <c r="C57" s="141">
        <v>50</v>
      </c>
      <c r="D57" s="142">
        <v>534.01</v>
      </c>
      <c r="E57" s="150" t="s">
        <v>359</v>
      </c>
    </row>
    <row r="58" spans="1:5" ht="26.25" customHeight="1">
      <c r="A58" s="30"/>
      <c r="B58" s="152" t="s">
        <v>8</v>
      </c>
      <c r="C58" s="144"/>
      <c r="D58" s="143"/>
      <c r="E58" s="143"/>
    </row>
    <row r="59" spans="1:5" ht="26.25" customHeight="1">
      <c r="A59" s="30"/>
      <c r="B59" s="156" t="s">
        <v>15</v>
      </c>
      <c r="C59" s="147">
        <v>51</v>
      </c>
      <c r="D59" s="148">
        <v>138.6</v>
      </c>
      <c r="E59" s="149" t="s">
        <v>360</v>
      </c>
    </row>
    <row r="60" spans="1:5" ht="23.25" customHeight="1">
      <c r="A60" s="30"/>
      <c r="B60" s="153" t="s">
        <v>258</v>
      </c>
      <c r="C60" s="154"/>
      <c r="D60" s="191">
        <v>138.6</v>
      </c>
      <c r="E60" s="149" t="s">
        <v>360</v>
      </c>
    </row>
    <row r="61" spans="1:5" ht="23.25" customHeight="1">
      <c r="A61" s="30"/>
      <c r="B61" s="156" t="s">
        <v>16</v>
      </c>
      <c r="C61" s="147">
        <v>52</v>
      </c>
      <c r="D61" s="149" t="s">
        <v>11</v>
      </c>
      <c r="E61" s="149" t="s">
        <v>11</v>
      </c>
    </row>
    <row r="62" spans="1:5" ht="23.25" customHeight="1">
      <c r="A62" s="30"/>
      <c r="B62" s="156" t="s">
        <v>17</v>
      </c>
      <c r="C62" s="147">
        <v>53</v>
      </c>
      <c r="D62" s="148">
        <v>395.41</v>
      </c>
      <c r="E62" s="148">
        <v>371.98</v>
      </c>
    </row>
    <row r="63" spans="1:5" ht="22.5" customHeight="1">
      <c r="A63" s="30"/>
      <c r="B63" s="156" t="s">
        <v>18</v>
      </c>
      <c r="C63" s="147">
        <v>54</v>
      </c>
      <c r="D63" s="149" t="s">
        <v>11</v>
      </c>
      <c r="E63" s="149" t="s">
        <v>11</v>
      </c>
    </row>
    <row r="64" spans="1:5" ht="27.75" customHeight="1">
      <c r="A64" s="30"/>
      <c r="B64" s="137" t="s">
        <v>19</v>
      </c>
      <c r="C64" s="147">
        <v>60</v>
      </c>
      <c r="D64" s="150" t="s">
        <v>11</v>
      </c>
      <c r="E64" s="150" t="s">
        <v>11</v>
      </c>
    </row>
    <row r="65" spans="1:5" ht="20.25" customHeight="1">
      <c r="A65" s="30"/>
      <c r="B65" s="151" t="s">
        <v>20</v>
      </c>
      <c r="C65" s="141">
        <v>70</v>
      </c>
      <c r="D65" s="150" t="s">
        <v>11</v>
      </c>
      <c r="E65" s="150" t="s">
        <v>11</v>
      </c>
    </row>
    <row r="66" spans="1:5" ht="24" customHeight="1">
      <c r="A66" s="30"/>
      <c r="B66" s="152" t="s">
        <v>8</v>
      </c>
      <c r="C66" s="144"/>
      <c r="D66" s="143"/>
      <c r="E66" s="143"/>
    </row>
    <row r="67" spans="1:5" ht="21.75" customHeight="1">
      <c r="A67" s="30"/>
      <c r="B67" s="137" t="s">
        <v>21</v>
      </c>
      <c r="C67" s="147">
        <v>71</v>
      </c>
      <c r="D67" s="150" t="s">
        <v>11</v>
      </c>
      <c r="E67" s="150" t="s">
        <v>11</v>
      </c>
    </row>
    <row r="68" spans="1:5" ht="25.5" customHeight="1">
      <c r="A68" s="30"/>
      <c r="B68" s="137" t="s">
        <v>22</v>
      </c>
      <c r="C68" s="147">
        <v>72</v>
      </c>
      <c r="D68" s="150" t="s">
        <v>11</v>
      </c>
      <c r="E68" s="150" t="s">
        <v>11</v>
      </c>
    </row>
    <row r="69" spans="1:5" ht="23.25" customHeight="1">
      <c r="A69" s="30"/>
      <c r="B69" s="137" t="s">
        <v>23</v>
      </c>
      <c r="C69" s="147">
        <v>73</v>
      </c>
      <c r="D69" s="150" t="s">
        <v>11</v>
      </c>
      <c r="E69" s="150" t="s">
        <v>11</v>
      </c>
    </row>
    <row r="70" spans="1:5" ht="24.75" customHeight="1">
      <c r="A70" s="30"/>
      <c r="B70" s="137" t="s">
        <v>24</v>
      </c>
      <c r="C70" s="147">
        <v>74</v>
      </c>
      <c r="D70" s="150" t="s">
        <v>11</v>
      </c>
      <c r="E70" s="150" t="s">
        <v>11</v>
      </c>
    </row>
    <row r="71" spans="1:5" ht="25.5" customHeight="1">
      <c r="A71" s="30"/>
      <c r="B71" s="137" t="s">
        <v>25</v>
      </c>
      <c r="C71" s="147">
        <v>80</v>
      </c>
      <c r="D71" s="149" t="s">
        <v>11</v>
      </c>
      <c r="E71" s="149" t="s">
        <v>11</v>
      </c>
    </row>
    <row r="72" spans="1:5" ht="22.5" customHeight="1">
      <c r="A72" s="30"/>
      <c r="B72" s="151" t="s">
        <v>207</v>
      </c>
      <c r="C72" s="141">
        <v>90</v>
      </c>
      <c r="D72" s="150" t="s">
        <v>11</v>
      </c>
      <c r="E72" s="150" t="s">
        <v>11</v>
      </c>
    </row>
    <row r="73" spans="1:5" ht="33" customHeight="1">
      <c r="A73" s="30"/>
      <c r="B73" s="152" t="s">
        <v>8</v>
      </c>
      <c r="C73" s="144"/>
      <c r="D73" s="143"/>
      <c r="E73" s="143"/>
    </row>
    <row r="74" spans="1:5" ht="21" customHeight="1">
      <c r="A74" s="30"/>
      <c r="B74" s="137" t="s">
        <v>209</v>
      </c>
      <c r="C74" s="147">
        <v>91</v>
      </c>
      <c r="D74" s="150" t="s">
        <v>11</v>
      </c>
      <c r="E74" s="150" t="s">
        <v>11</v>
      </c>
    </row>
    <row r="75" spans="1:5" ht="24" customHeight="1">
      <c r="A75" s="30"/>
      <c r="B75" s="137" t="s">
        <v>210</v>
      </c>
      <c r="C75" s="147">
        <v>92</v>
      </c>
      <c r="D75" s="150" t="s">
        <v>11</v>
      </c>
      <c r="E75" s="150" t="s">
        <v>11</v>
      </c>
    </row>
    <row r="76" spans="1:5" ht="26.25" customHeight="1">
      <c r="A76" s="30"/>
      <c r="B76" s="137" t="s">
        <v>211</v>
      </c>
      <c r="C76" s="147">
        <v>93</v>
      </c>
      <c r="D76" s="150" t="s">
        <v>11</v>
      </c>
      <c r="E76" s="150" t="s">
        <v>11</v>
      </c>
    </row>
    <row r="77" spans="2:5" ht="21" customHeight="1">
      <c r="B77" s="137" t="s">
        <v>212</v>
      </c>
      <c r="C77" s="147">
        <v>94</v>
      </c>
      <c r="D77" s="150" t="s">
        <v>11</v>
      </c>
      <c r="E77" s="150" t="s">
        <v>11</v>
      </c>
    </row>
    <row r="78" spans="2:5" ht="26.25" customHeight="1">
      <c r="B78" s="156" t="s">
        <v>213</v>
      </c>
      <c r="C78" s="147">
        <v>95</v>
      </c>
      <c r="D78" s="150" t="s">
        <v>11</v>
      </c>
      <c r="E78" s="150" t="s">
        <v>11</v>
      </c>
    </row>
    <row r="79" spans="2:5" ht="27.75" customHeight="1">
      <c r="B79" s="157" t="s">
        <v>214</v>
      </c>
      <c r="C79" s="158">
        <v>100</v>
      </c>
      <c r="D79" s="159" t="s">
        <v>281</v>
      </c>
      <c r="E79" s="159" t="s">
        <v>361</v>
      </c>
    </row>
    <row r="80" spans="2:5" ht="23.25" customHeight="1">
      <c r="B80" s="137" t="s">
        <v>254</v>
      </c>
      <c r="C80" s="154"/>
      <c r="D80" s="146"/>
      <c r="E80" s="146"/>
    </row>
    <row r="81" spans="2:5" ht="21.75" customHeight="1">
      <c r="B81" s="137" t="s">
        <v>26</v>
      </c>
      <c r="C81" s="158">
        <v>110</v>
      </c>
      <c r="D81" s="142">
        <v>137.78</v>
      </c>
      <c r="E81" s="142">
        <v>92.69</v>
      </c>
    </row>
    <row r="82" spans="2:5" ht="41.25" customHeight="1">
      <c r="B82" s="137" t="s">
        <v>255</v>
      </c>
      <c r="C82" s="158">
        <v>120</v>
      </c>
      <c r="D82" s="142">
        <v>572.65</v>
      </c>
      <c r="E82" s="142">
        <v>60.34</v>
      </c>
    </row>
    <row r="83" spans="2:5" ht="22.5" customHeight="1">
      <c r="B83" s="137" t="s">
        <v>256</v>
      </c>
      <c r="C83" s="158">
        <v>130</v>
      </c>
      <c r="D83" s="150" t="s">
        <v>289</v>
      </c>
      <c r="E83" s="150" t="s">
        <v>362</v>
      </c>
    </row>
    <row r="84" spans="2:5" ht="18" customHeight="1">
      <c r="B84" s="157" t="s">
        <v>257</v>
      </c>
      <c r="C84" s="158">
        <v>140</v>
      </c>
      <c r="D84" s="160" t="s">
        <v>281</v>
      </c>
      <c r="E84" s="160" t="s">
        <v>361</v>
      </c>
    </row>
    <row r="85" spans="2:5" ht="48.75" customHeight="1">
      <c r="B85" s="79" t="s">
        <v>27</v>
      </c>
      <c r="C85" s="80" t="s">
        <v>246</v>
      </c>
      <c r="D85" s="117"/>
      <c r="E85" s="106"/>
    </row>
    <row r="86" spans="2:5" ht="14.25" customHeight="1">
      <c r="B86" s="81"/>
      <c r="C86" s="82"/>
      <c r="D86" s="117"/>
      <c r="E86" s="106"/>
    </row>
    <row r="87" spans="2:5" ht="15.75" customHeight="1">
      <c r="B87" s="81"/>
      <c r="C87" s="82"/>
      <c r="D87" s="117"/>
      <c r="E87" s="106"/>
    </row>
    <row r="88" spans="2:5" ht="12.75">
      <c r="B88" s="81"/>
      <c r="C88" s="82"/>
      <c r="D88" s="117"/>
      <c r="E88" s="106"/>
    </row>
    <row r="89" spans="2:5" ht="12.75">
      <c r="B89" s="79" t="s">
        <v>174</v>
      </c>
      <c r="C89" s="80" t="s">
        <v>175</v>
      </c>
      <c r="D89" s="117"/>
      <c r="E89" s="106"/>
    </row>
    <row r="90" spans="2:5" ht="12.75">
      <c r="B90" s="81"/>
      <c r="C90" s="82"/>
      <c r="D90" s="117"/>
      <c r="E90" s="106"/>
    </row>
    <row r="91" spans="2:5" ht="12.75">
      <c r="B91" s="81"/>
      <c r="C91" s="82"/>
      <c r="D91" s="117"/>
      <c r="E91" s="106"/>
    </row>
    <row r="92" spans="2:5" ht="12.75">
      <c r="B92" s="81"/>
      <c r="C92" s="82"/>
      <c r="D92" s="117"/>
      <c r="E92" s="106"/>
    </row>
    <row r="93" spans="2:5" ht="12.75">
      <c r="B93" s="79" t="s">
        <v>226</v>
      </c>
      <c r="C93" s="80" t="s">
        <v>227</v>
      </c>
      <c r="D93" s="117"/>
      <c r="E93" s="106"/>
    </row>
    <row r="94" spans="2:5" ht="11.25">
      <c r="B94" s="113"/>
      <c r="C94" s="113"/>
      <c r="D94" s="120"/>
      <c r="E94" s="113"/>
    </row>
    <row r="95" spans="2:5" ht="11.25">
      <c r="B95" s="113"/>
      <c r="C95" s="113"/>
      <c r="D95" s="120"/>
      <c r="E95" s="113"/>
    </row>
    <row r="96" spans="2:5" ht="11.25">
      <c r="B96" s="113"/>
      <c r="C96" s="113"/>
      <c r="D96" s="120"/>
      <c r="E96" s="113"/>
    </row>
    <row r="97" spans="2:5" ht="11.25">
      <c r="B97" s="113"/>
      <c r="C97" s="113"/>
      <c r="D97" s="120"/>
      <c r="E97" s="113"/>
    </row>
    <row r="98" spans="2:5" ht="11.25">
      <c r="B98" s="113"/>
      <c r="C98" s="113"/>
      <c r="D98" s="120"/>
      <c r="E98" s="113"/>
    </row>
    <row r="99" spans="2:5" ht="11.25">
      <c r="B99" s="113"/>
      <c r="C99" s="113"/>
      <c r="D99" s="120"/>
      <c r="E99" s="113"/>
    </row>
    <row r="100" spans="2:5" ht="11.25">
      <c r="B100" s="113"/>
      <c r="C100" s="113"/>
      <c r="D100" s="120"/>
      <c r="E100" s="113"/>
    </row>
    <row r="101" spans="2:5" ht="11.25">
      <c r="B101" s="113"/>
      <c r="C101" s="113"/>
      <c r="D101" s="120"/>
      <c r="E101" s="113"/>
    </row>
    <row r="102" spans="2:5" ht="11.25">
      <c r="B102" s="113"/>
      <c r="C102" s="113"/>
      <c r="D102" s="120"/>
      <c r="E102" s="113"/>
    </row>
    <row r="103" spans="2:5" ht="11.25">
      <c r="B103" s="113"/>
      <c r="C103" s="113"/>
      <c r="D103" s="120"/>
      <c r="E103" s="113"/>
    </row>
    <row r="104" spans="2:5" ht="11.25">
      <c r="B104" s="113"/>
      <c r="C104" s="113"/>
      <c r="D104" s="120"/>
      <c r="E104" s="113"/>
    </row>
    <row r="105" spans="2:5" ht="11.25">
      <c r="B105" s="113"/>
      <c r="C105" s="113"/>
      <c r="D105" s="120"/>
      <c r="E105" s="113"/>
    </row>
    <row r="106" spans="2:5" ht="11.25">
      <c r="B106" s="113"/>
      <c r="C106" s="113"/>
      <c r="D106" s="120"/>
      <c r="E106" s="113"/>
    </row>
    <row r="107" spans="2:5" ht="11.25">
      <c r="B107" s="113"/>
      <c r="C107" s="113"/>
      <c r="D107" s="120"/>
      <c r="E107" s="113"/>
    </row>
    <row r="108" spans="2:5" ht="11.25">
      <c r="B108" s="113"/>
      <c r="C108" s="113"/>
      <c r="D108" s="120"/>
      <c r="E108" s="113"/>
    </row>
    <row r="109" spans="2:5" ht="11.25">
      <c r="B109" s="113"/>
      <c r="C109" s="113"/>
      <c r="D109" s="120"/>
      <c r="E109" s="113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2014-07-03T07:13:56Z</cp:lastPrinted>
  <dcterms:created xsi:type="dcterms:W3CDTF">2008-07-10T07:01:31Z</dcterms:created>
  <dcterms:modified xsi:type="dcterms:W3CDTF">2014-07-03T09:58:09Z</dcterms:modified>
  <cp:category/>
  <cp:version/>
  <cp:contentType/>
  <cp:contentStatus/>
  <cp:revision>1</cp:revision>
</cp:coreProperties>
</file>