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672" activeTab="4"/>
  </bookViews>
  <sheets>
    <sheet name="Владельцы" sheetId="1" r:id="rId1"/>
    <sheet name="СЧА" sheetId="2" r:id="rId2"/>
    <sheet name="Изменение" sheetId="3" r:id="rId3"/>
    <sheet name="ССА" sheetId="4" r:id="rId4"/>
    <sheet name="Прирост" sheetId="5" r:id="rId5"/>
    <sheet name="Несоблюдение" sheetId="6" r:id="rId6"/>
    <sheet name="Баланс" sheetId="7" r:id="rId7"/>
  </sheets>
  <definedNames/>
  <calcPr fullCalcOnLoad="1" refMode="R1C1"/>
</workbook>
</file>

<file path=xl/sharedStrings.xml><?xml version="1.0" encoding="utf-8"?>
<sst xmlns="http://schemas.openxmlformats.org/spreadsheetml/2006/main" count="885" uniqueCount="380">
  <si>
    <t>Приложение 1</t>
  </si>
  <si>
    <t>к Положению об отчетности</t>
  </si>
  <si>
    <t>акционерного инвестиционного</t>
  </si>
  <si>
    <t>фонда и отчетности</t>
  </si>
  <si>
    <t>управляющей компании паевого</t>
  </si>
  <si>
    <t>инвестиционного фонда</t>
  </si>
  <si>
    <t>Баланс имущества,</t>
  </si>
  <si>
    <t>Открытый паевой инвестиционный фонд акций "ПРОМСВЯЗЬ-АКЦИИ"</t>
  </si>
  <si>
    <t>под управлением Общество с ограниченной ответственностью "Управляющая компания ПРОМСВЯЗЬ"</t>
  </si>
  <si>
    <t xml:space="preserve">Правила доверительного управления паевым инвестиционным фондом № 0336-76034510 зарегистрированы 31.12.2006 ФСФР </t>
  </si>
  <si>
    <t>(в тыс. руб.)</t>
  </si>
  <si>
    <t>Имущество (обязательство)</t>
  </si>
  <si>
    <t>Код стр.</t>
  </si>
  <si>
    <t>На начало года</t>
  </si>
  <si>
    <t>На конец отчетного периода</t>
  </si>
  <si>
    <t>Денежные средства на счетах, всего</t>
  </si>
  <si>
    <t>в том числе:</t>
  </si>
  <si>
    <t xml:space="preserve">  - в рублях</t>
  </si>
  <si>
    <t xml:space="preserve">  - в иностранной валюте</t>
  </si>
  <si>
    <t>-</t>
  </si>
  <si>
    <t>Денежные средства в банковских вкладах, всего</t>
  </si>
  <si>
    <t>Ценные бумаги российских эмитентов, имеющие признаваемую котировку, всего</t>
  </si>
  <si>
    <t xml:space="preserve">  - акции</t>
  </si>
  <si>
    <t xml:space="preserve">  - облигации</t>
  </si>
  <si>
    <t>Период погашения более 3 лет</t>
  </si>
  <si>
    <t>Ценные бумаги российских эмитентов, не имеющие признаваемую котировку, всего</t>
  </si>
  <si>
    <t xml:space="preserve">  - векселя</t>
  </si>
  <si>
    <t xml:space="preserve">  - иные ценные бумаги</t>
  </si>
  <si>
    <t>Дебиторская задолженность</t>
  </si>
  <si>
    <t>- средства, переданные профессиональным участникам рынка ценных бумаг</t>
  </si>
  <si>
    <t>- дебиторская задолженность по сделкам купли-продажи имущества</t>
  </si>
  <si>
    <t>- дебиторская задолженность по процентному (купонному) доходу по банковским вкладам и ценным бумагам</t>
  </si>
  <si>
    <t>- прочая дебиторская задолженность</t>
  </si>
  <si>
    <t>Инвестиционные паи паевых инвестиционных фондов</t>
  </si>
  <si>
    <t>Ценные бумаги иностранных эмитентов - всего</t>
  </si>
  <si>
    <t xml:space="preserve">  - ценные бумаги иностранных государств</t>
  </si>
  <si>
    <t>Период погашения до 1 года</t>
  </si>
  <si>
    <t>Период погашения от 1 года до 3 лет</t>
  </si>
  <si>
    <t xml:space="preserve">  - ценные бумаги международных финансовых организаций</t>
  </si>
  <si>
    <t xml:space="preserve">  - акции иностранных акционерных обществ</t>
  </si>
  <si>
    <t xml:space="preserve">  - облигации иностранных коммерческих организаций</t>
  </si>
  <si>
    <t>Доли в российских обществах с ограниченной ответственностью</t>
  </si>
  <si>
    <t>Доходные вложения в материальные ценности,          всего</t>
  </si>
  <si>
    <t xml:space="preserve">  - объекты недвижимого имущества, кроме строящихся и реконструируемых объектов </t>
  </si>
  <si>
    <t xml:space="preserve">  - строящиеся и реконструируемые объекты недвижимого имущества</t>
  </si>
  <si>
    <t xml:space="preserve">  - имущественные права на недвижимое имущество</t>
  </si>
  <si>
    <t xml:space="preserve">  - проектно-сметная документация</t>
  </si>
  <si>
    <t>- прочее имущество</t>
  </si>
  <si>
    <t>Итого имущество: (строки 010 + 020 + 030 + 040 + 050 + 060 + 070 + 080 + 090)</t>
  </si>
  <si>
    <t>Обязательства, исполнение которых осуществляется за счет имущества, составляющего паевой инвестиционный фонд</t>
  </si>
  <si>
    <t>Кредиторская задолженность</t>
  </si>
  <si>
    <t>Резервы на выплату вознаграждений</t>
  </si>
  <si>
    <t>Инвестиционные паи</t>
  </si>
  <si>
    <t>Итого обязательства: (строки 110 + 120 + 130)</t>
  </si>
  <si>
    <t>Генеральный директор</t>
  </si>
  <si>
    <t>Приложение 2</t>
  </si>
  <si>
    <t>Отчет</t>
  </si>
  <si>
    <t>Наименование показателя</t>
  </si>
  <si>
    <t>За отчетный период</t>
  </si>
  <si>
    <t>За соответствующий период прошлого года</t>
  </si>
  <si>
    <t>Выручка от продажи ценных бумаг</t>
  </si>
  <si>
    <t>Расходы, связанные с продажей ценных бумаг</t>
  </si>
  <si>
    <t>Результат от продажи ценных бумаг (010 - 020)</t>
  </si>
  <si>
    <t>Выручка от продажи недвижимого имущества или передачи имущественных прав на недвижимое имущество</t>
  </si>
  <si>
    <t>Расходы, связанные с продажей недвижимого имущества или передачей имущественных прав на недвижимое имущество</t>
  </si>
  <si>
    <t>Выручка от продажи иного имущества</t>
  </si>
  <si>
    <t>Расходы, связанные с продажей иного имущества</t>
  </si>
  <si>
    <t>Процентный доход по банковским вкладам и ценным бумагам</t>
  </si>
  <si>
    <t>Дивиденды по акциям</t>
  </si>
  <si>
    <t>Прирост (уменьшение) средств в иностранной валюте</t>
  </si>
  <si>
    <t>Выручка от сдачи недвижимого имущества в аренду</t>
  </si>
  <si>
    <t>Прирост (+) или уменьшение (-) стоимости ценных бумаг, имеющих признаваемую котировку, всего</t>
  </si>
  <si>
    <t>в том числе</t>
  </si>
  <si>
    <t>- акции</t>
  </si>
  <si>
    <t>- облигации</t>
  </si>
  <si>
    <t>- инвестиционные паи</t>
  </si>
  <si>
    <t>- векселя</t>
  </si>
  <si>
    <t>- иные ценные бумаги</t>
  </si>
  <si>
    <t>в том числе резерв на выплату вознаграждений</t>
  </si>
  <si>
    <t>Прочие доходы</t>
  </si>
  <si>
    <t>Прочие расходы</t>
  </si>
  <si>
    <t>Прирост имущества, составляющего паевой инвестиционный фонд, в результате выдачи инвестиционных паев</t>
  </si>
  <si>
    <t>Итого: прирост (+) или уменьшение (-) стоимости имущества, принадлежащего акционерному инвестиционному фонду, или имущества, составляющего паевой инвестиционный фонд (030 + 060 + 090 + 100 + 110 + 120 + 130 + 140 + 150 + 160 + 180 + 200 - 170 - 210)</t>
  </si>
  <si>
    <t>Приложение 4</t>
  </si>
  <si>
    <t>акционерного инвестиционного фонда</t>
  </si>
  <si>
    <t>и отчетности управляющей компании</t>
  </si>
  <si>
    <t>паевого инвестиционного фонда</t>
  </si>
  <si>
    <t xml:space="preserve">Открытый паевой инвестиционный фонд акций "ПРОМСВЯЗЬ-АКЦИИ" </t>
  </si>
  <si>
    <t>(полное фирменное наименование акционерного инвестиционного фонда или тип и название паевого инвестиционного фонда)</t>
  </si>
  <si>
    <t>Полное фирменное наименование</t>
  </si>
  <si>
    <t>управляющей компании</t>
  </si>
  <si>
    <t>Общество с ограниченной ответственностью "Управляющая компания ПРОМСВЯЗЬ"</t>
  </si>
  <si>
    <t>1. Несоблюдение требований к составу активов</t>
  </si>
  <si>
    <t>Наименование имущества, приобретенного с нарушением требований к составу активов</t>
  </si>
  <si>
    <t>Оценочная стоимость (тыс. рублей)</t>
  </si>
  <si>
    <t>Доля в стоимости активов (процентов)</t>
  </si>
  <si>
    <t>Дата приобре-тения</t>
  </si>
  <si>
    <t>Дата отчуждения (предполагаемого отчуждения)</t>
  </si>
  <si>
    <t>2. Несоблюдение требований к структуре активов</t>
  </si>
  <si>
    <t>2.1. Несоблюдение ограничений, установленных в процентах  от стоимости активов</t>
  </si>
  <si>
    <t>Содержание ограничения</t>
  </si>
  <si>
    <t>Наименование активов, по которым выявлено нарушение или несоответствие</t>
  </si>
  <si>
    <t>Сумма денежных средств или стоимость иного имущества
(тыс. рублей)</t>
  </si>
  <si>
    <t>Факт.
доля в стоимости активов (процен-тов)</t>
  </si>
  <si>
    <t>Доля в стоимости активов в соответствии с инвестици-онной декларацией (процентов)</t>
  </si>
  <si>
    <t>Дата возникно-вения нарушения или несоответ-ствия</t>
  </si>
  <si>
    <t>Дата устранения нарушения или несоответ-ствия</t>
  </si>
  <si>
    <t>2.2. Несоблюдение ограничений, установленных в процентах от количества размещенных</t>
  </si>
  <si>
    <t>(выданных) ценных бумаг</t>
  </si>
  <si>
    <t>Факт.
доля от количества размещен-ных (выданных) ценных бумаг (процентов)</t>
  </si>
  <si>
    <t>Доля от количества размещенных (выданных) ценных бумаг в соответст-вии с инвес-тиционной декларацией (процентов)</t>
  </si>
  <si>
    <t>Генеральный директор ООО "УК ПРОМСВЯЗЬ"</t>
  </si>
  <si>
    <t>(должность)</t>
  </si>
  <si>
    <t>(подпись)</t>
  </si>
  <si>
    <t>(И.О. Фамилия)</t>
  </si>
  <si>
    <t>Е.Ю. Петрова</t>
  </si>
  <si>
    <t>Приложение 3</t>
  </si>
  <si>
    <t>Справка</t>
  </si>
  <si>
    <t>Вид активов</t>
  </si>
  <si>
    <t>Сумма денежных средств или стоимость иного имущества</t>
  </si>
  <si>
    <t>Доля от общей стоимости активов (процентов)</t>
  </si>
  <si>
    <t>Доля от общего количества размещенных (выданных) ценных бумаг (долей) (процентов)</t>
  </si>
  <si>
    <t>Денежные средства на банковских счетах, всего</t>
  </si>
  <si>
    <t>х</t>
  </si>
  <si>
    <t>Ценные бумаги, имеющие признаваемую котировку, всего</t>
  </si>
  <si>
    <t>ценные бумаги российских эмитентов, включенные в котировальные списки организаторов торговли на рынке ценных бумаг:</t>
  </si>
  <si>
    <t>включая</t>
  </si>
  <si>
    <t xml:space="preserve"> - государственные ценные бумаги Российской Федерации</t>
  </si>
  <si>
    <t xml:space="preserve"> - государственные ценные бумаги субъектов Российской Федерации</t>
  </si>
  <si>
    <t>- муниципальные ценные бумаги</t>
  </si>
  <si>
    <t>- облигации российских хозяйственных обществ</t>
  </si>
  <si>
    <t>- обыкновенные акции открытых акционерных обществ, за исключением акций акционерных  инвестиционных фондов</t>
  </si>
  <si>
    <t>- обыкновенные акции акционерных инвестиционных фондов</t>
  </si>
  <si>
    <t>- привилегированные акции открытых акционерных обществ</t>
  </si>
  <si>
    <t>- инвестиционные паи паевых инвестиционных фондов</t>
  </si>
  <si>
    <t>ценные бумаги российских эмитентов, не включенные в котировальные списки организаторов торговли на рынке ценных бумаг:</t>
  </si>
  <si>
    <t>- обыкновенные акции закрытых акционерных обществ</t>
  </si>
  <si>
    <t>Ценные бумаги иностранных эмитентов, всего</t>
  </si>
  <si>
    <t>- ценные бумаги иностранных государств</t>
  </si>
  <si>
    <t>- ценные бумаги международных финансовых организаций</t>
  </si>
  <si>
    <t>- облигации иностранных коммерческих организаций</t>
  </si>
  <si>
    <t>- акции иностранных акционерных обществ</t>
  </si>
  <si>
    <t>Итого активов: (строки 100 + 200 + 300 + 400 + 500 + 600 + 700 + 800 + 900 + 1000 + 1100 + 1200)</t>
  </si>
  <si>
    <t>ОТЧЕТ</t>
  </si>
  <si>
    <t>об изменении стоимости чистых активов паевого инвестиционного фонда</t>
  </si>
  <si>
    <t>(руб.)</t>
  </si>
  <si>
    <t>Причина изменения стоимости чистых активов</t>
  </si>
  <si>
    <t>Код строки</t>
  </si>
  <si>
    <t>Сумма</t>
  </si>
  <si>
    <t>Стоимость чистых активов на начало отчетного периода</t>
  </si>
  <si>
    <t>Размещение акций акционерного инвестиционного фонда (выдача инвестиционных паев паевого инвестиционного фонда)</t>
  </si>
  <si>
    <t>Выкуп или приобретение акций  акционерного инвестиционного фонда (погашение инвестиционных паев паевого инвестиционного фонда)</t>
  </si>
  <si>
    <t>Обмен инвестиционных паев данного инвестиционного фонда на инвестиционные паи других паевых инвестиционных фондов</t>
  </si>
  <si>
    <t>Обмен инвестиционных паев других паевых инвестиционных фондов на инвестиционные паи данного инвестиционного фонда</t>
  </si>
  <si>
    <t>Выплата дохода от доверительного управления закрытым паевым инвестиционным фондом</t>
  </si>
  <si>
    <t>Изменение стоимости чистых активов в результате операций с активами акционерного инвестиционного фонда (активами паевого инвестиционного фонда) и изменения стоимости активов фонда</t>
  </si>
  <si>
    <t>Стоимость чистых активов на конец отчетного периода: (строки 010 + 020 - 030 - 040 + 050 - 060 +(-) 070)</t>
  </si>
  <si>
    <t>СПРАВКА</t>
  </si>
  <si>
    <t>О СТОИМОСТИ ЧИСТЫХ АКТИВОВ</t>
  </si>
  <si>
    <t>ПАЕВОГО ИНВЕСТИЦИОННОГО ФОНДА</t>
  </si>
  <si>
    <t>Местоположение УК: 107076, Москва г, Стромынка ул, дом № 18, корпус 27  .</t>
  </si>
  <si>
    <t>Вид имущества</t>
  </si>
  <si>
    <t>(указывается текущая дата составления справки)</t>
  </si>
  <si>
    <t>(указывается предыдущая дата составления справки)</t>
  </si>
  <si>
    <t>Активы:</t>
  </si>
  <si>
    <t>Денежные средства на счетах - всего</t>
  </si>
  <si>
    <t>Денежные средства во вкладах - всего</t>
  </si>
  <si>
    <t xml:space="preserve">Государственные ценные бумаги Российской Федерации </t>
  </si>
  <si>
    <t>Государственные ценные бумаги субъектов Российской Федерации</t>
  </si>
  <si>
    <t>Муниципальные ценные бумаги</t>
  </si>
  <si>
    <t>Облигации российских хозяйственных обществ (кроме облигаций с ипотечным покрытием)</t>
  </si>
  <si>
    <t>Акции российских акционерных обществ</t>
  </si>
  <si>
    <t>Ипотечные ценные бумаги - всего                                      в том числе:</t>
  </si>
  <si>
    <t xml:space="preserve">  - облигации с ипотечным покрытием</t>
  </si>
  <si>
    <t xml:space="preserve">  - ипотечные сертификаты участия</t>
  </si>
  <si>
    <t>Векселя, выданные российскими хозяйственными обществами</t>
  </si>
  <si>
    <t>Закладные</t>
  </si>
  <si>
    <t xml:space="preserve">Денежные требования по обеспеченным ипотекой обязательствам из кредитных договоров или договоров займа и права залогодержателя по договорам об ипотеке (за исключением удостоверенных закладными) </t>
  </si>
  <si>
    <t>Недвижимое имущество, находящееся на территории Российской Федерации,          -всего</t>
  </si>
  <si>
    <t xml:space="preserve">  - объекты незавершенного строительства</t>
  </si>
  <si>
    <t>Недвижимое имущество, находящееся на территории иностранных государств,          -всего</t>
  </si>
  <si>
    <t>Имущественные права на недвиж. имущество, находящееся на территории Российской Федерации,        -всего</t>
  </si>
  <si>
    <t xml:space="preserve">  - право аренды недвижимого имущества</t>
  </si>
  <si>
    <t>Имущественные права на недвиж. имущество, находящееся на территории иностранных государств,      -всего</t>
  </si>
  <si>
    <t>Имущественные права по обязательствам из договоров участия в долевом строительстве объектов недвижимого имущества</t>
  </si>
  <si>
    <t>Имущественные права по обязательствам из инвестиционных договоров</t>
  </si>
  <si>
    <t>Имущественные права по обязательствам из договоров, на основании которых осуществляется реконструкция объектов недвижимости, составляющих активы акционерного инв-го фонда или активы паевого инв-го фонда</t>
  </si>
  <si>
    <t>Проектно-сметная документация</t>
  </si>
  <si>
    <t>Иное имущество</t>
  </si>
  <si>
    <t>Дебиторская задолженность                          -всего</t>
  </si>
  <si>
    <t xml:space="preserve">  - средства, находящиеся у профессиональных участников рынка ценных бумаг</t>
  </si>
  <si>
    <t xml:space="preserve">  - дебиторская задолженность по сделкам купли-продажи имущества</t>
  </si>
  <si>
    <t xml:space="preserve">  - дебиторская задолженность по процентному (купонному) доходу по денежным средствам на счетах, во вкладах и по ценным бумагам</t>
  </si>
  <si>
    <t xml:space="preserve">  - прочая дебиторская задолженность</t>
  </si>
  <si>
    <t>Итого сумма активов: (строки 010 + 020 + 030 + 040 + 050 + 060 + 070 + 080 + 090 + 100 + 110 + 120 + 130 + 140 + 150 + 160 + 170 + 180 + 190 + 200 + 210 + 220 + 230 + 240 + 250 + 260)</t>
  </si>
  <si>
    <t>Обязательства:</t>
  </si>
  <si>
    <t>Резерв предстоящих расходов на выплату вознаграждения</t>
  </si>
  <si>
    <t>Резерв для возмещения предстоящих расходов, связанных с доверительным управлением открытым паевым фондом</t>
  </si>
  <si>
    <t>Итого сумма обязательств: (строки 300 + 310 + 320)</t>
  </si>
  <si>
    <t>Стоимость чистых активов: (строка 270 - строка 330)</t>
  </si>
  <si>
    <t>Количество размещенных акций акционерного инвестиционного фонда (количество выданных инвестиционных паев паевого инвестиционного фонда) - штук</t>
  </si>
  <si>
    <t>Стоимость чистых активов акционерного инвестиционного фонда в расчете на одну акцию (расчетная стоимость инвестиционного пая паевого инвестиционного фонда) (строка 400 / строка 500)</t>
  </si>
  <si>
    <t>Приложение 6</t>
  </si>
  <si>
    <t>На начало отчетного года</t>
  </si>
  <si>
    <t>На отчетную дату</t>
  </si>
  <si>
    <t>Количество размещенных акций акционерного инвестиционного фонда, по которым зарегистрированы отчеты об итогах выпуска (количество выданных инвестиционных паев паевого инвестиционного фонда), всего</t>
  </si>
  <si>
    <t>из них</t>
  </si>
  <si>
    <t>принадлежащих физическим лицам, место жительства (регистрации) которых находится в Российской Федерации</t>
  </si>
  <si>
    <t>принадлежащих юридическим лицам, место нахождения постоянно действующего исполнительного органа (юридического лица, которому переданы функции единоличного исполнительного органа) которых находится в Российской Федерации</t>
  </si>
  <si>
    <t>принадлежащих физическим лицам, место жительства (регистрации) которых находится за пределами территории Российской Федерации</t>
  </si>
  <si>
    <t>принадлежащих юридическим лицам, место нахождения постоянно действующего исполнительного органа (юридического лица, которому переданы функции единоличного исполнительного органа) которых находится за пределами территории Российской Федерации</t>
  </si>
  <si>
    <t>находящихся у номинальных держателей</t>
  </si>
  <si>
    <t>Количество лицевых счетов в реестре акционеров акционерного инвестиционного фонда (реестре владельцев инвестиционных паев паевого инвестиционного фонда), всего</t>
  </si>
  <si>
    <t>лицевых счетов физических лиц, место жительства (регистрации) которых находится в Российской Федерации</t>
  </si>
  <si>
    <t>лицевых счетов юридических лиц, место нахождения постоянно действующего исполнительного органа (юридического лица, которому переданы функции единоличного исполнительного органа) которых находится в Российской Федерации</t>
  </si>
  <si>
    <t>лицевых счетов физических лиц, место жительства (регистрации) которых находится за пределами территории Российской Федерации</t>
  </si>
  <si>
    <t>лицевых счетов юридических лиц, место нахождения постоянно действующего исполнительного органа (юридического лица, которому переданы функции единоличного исполнительного органа) которых находится за пределами территории Российской Федерации</t>
  </si>
  <si>
    <t>лицевых счетов номинальных держателей</t>
  </si>
  <si>
    <t>Начальник отдела внутреннего учета</t>
  </si>
  <si>
    <t>___________________________  Петрова Е.Ю.</t>
  </si>
  <si>
    <t>1</t>
  </si>
  <si>
    <t>2</t>
  </si>
  <si>
    <t>3</t>
  </si>
  <si>
    <t>4</t>
  </si>
  <si>
    <t>100</t>
  </si>
  <si>
    <t>110</t>
  </si>
  <si>
    <t>120</t>
  </si>
  <si>
    <t>200</t>
  </si>
  <si>
    <t>210</t>
  </si>
  <si>
    <t>220</t>
  </si>
  <si>
    <t>010</t>
  </si>
  <si>
    <t>020</t>
  </si>
  <si>
    <t>030</t>
  </si>
  <si>
    <t>040</t>
  </si>
  <si>
    <t>050</t>
  </si>
  <si>
    <t>060</t>
  </si>
  <si>
    <t>070</t>
  </si>
  <si>
    <t>080</t>
  </si>
  <si>
    <t>090</t>
  </si>
  <si>
    <t>130</t>
  </si>
  <si>
    <t>140</t>
  </si>
  <si>
    <t>Лицензия ФКЦБ России № 21-000-1-00096 от 20.12.2002.</t>
  </si>
  <si>
    <t>Лицензия ФКЦБ России № 21-000-1-00096 от 20.12.2002. Местоположение УК: 107076, Москва г, Стромынка ул, дом № 18, корпус 27  .</t>
  </si>
  <si>
    <t>ОАО "ПРОМСВЯЗЬБАНК"</t>
  </si>
  <si>
    <t>150</t>
  </si>
  <si>
    <t>160</t>
  </si>
  <si>
    <t>170</t>
  </si>
  <si>
    <t>171</t>
  </si>
  <si>
    <t>180</t>
  </si>
  <si>
    <t>190</t>
  </si>
  <si>
    <t>Открытый паевый инвестиционный фонд акций "ПРОМСВЯЗЬ-АКЦИИ"</t>
  </si>
  <si>
    <t xml:space="preserve">ОАО "Промсвязьбанк" </t>
  </si>
  <si>
    <t>Лицензия ФКЦБ России № 21-000-1-00096 от 20,12,2002, Место нахождения управляющей компании: 107076, Москва г, Стромынка ул, дом № 18, корпус 27  ,</t>
  </si>
  <si>
    <t>(в тыс, руб,)</t>
  </si>
  <si>
    <t>5</t>
  </si>
  <si>
    <t>Уполномоченный представитель ЗАО "ПРСД"</t>
  </si>
  <si>
    <t xml:space="preserve">___________________________ </t>
  </si>
  <si>
    <t>Дата определения стоимости чистых активов</t>
  </si>
  <si>
    <t>Результат от продажи недвижимого имущества или передачи имущественных прав на недвижимое имущество (040 - 050)</t>
  </si>
  <si>
    <t>Результат от продажи иного имущества (070 - 080)</t>
  </si>
  <si>
    <t>141</t>
  </si>
  <si>
    <t>142</t>
  </si>
  <si>
    <t>143</t>
  </si>
  <si>
    <t>Прирост (+) или уменьшение (-) стоимости ценных бумаг, не имеющих признаваемой котировки, всего</t>
  </si>
  <si>
    <t>151</t>
  </si>
  <si>
    <t>152</t>
  </si>
  <si>
    <t>153</t>
  </si>
  <si>
    <t>154</t>
  </si>
  <si>
    <t>Прирост (+) или уменьшение (-) стоимости недвижимого имущества или имущественных прав на недвижимое имущество</t>
  </si>
  <si>
    <t>Вознаграждение и расходы, связанные с управлением акционерным инвестиционным фондом или доверительным управлением паевым инвестиционным фондом</t>
  </si>
  <si>
    <t>Уменьшение имущества, составляющего паевой инвестиционный фонд, в результате погашения или обмена инвестиционных паев</t>
  </si>
  <si>
    <t>______________________  Петрова Е.Ю.</t>
  </si>
  <si>
    <t>_________________________  Петрова Е.Ю.</t>
  </si>
  <si>
    <t>___________________________  Рыбаков А.В.</t>
  </si>
  <si>
    <t>_______________________  Рыбаков А.В.</t>
  </si>
  <si>
    <t>_________________________ Рыбаков А.В.</t>
  </si>
  <si>
    <t>А.В. Рыбаков</t>
  </si>
  <si>
    <t xml:space="preserve"> Рыбаков А.В.</t>
  </si>
  <si>
    <t>Главный бухгалтер</t>
  </si>
  <si>
    <t xml:space="preserve"> Стародубцева О.Ю.</t>
  </si>
  <si>
    <t xml:space="preserve"> </t>
  </si>
  <si>
    <t>Акция обыкновенная, Ростелеком, рег. номер 1-01-00124-A</t>
  </si>
  <si>
    <t>Акция обыкновенная, Газпром, рег. номер 1-02-00028-A</t>
  </si>
  <si>
    <t>Акция обыкновенная, ГМК "Норильский никель, рег. номер 1-01-40155-F</t>
  </si>
  <si>
    <t>Денежные требования по обязательствам из кредитных договоров или договоров займа, по которым кредиты (займы) предоставлены для уплаты цены по договорам участия в долевом строительстве объектов недвиж. имущества и права залогодержателя по договорам залога имущественных прав по указ-м договорам</t>
  </si>
  <si>
    <t>Имущественные права по обязательствам из договоров, на основании которых осуществляется строительство (создание) объектов недвижимости на земельном участке, составляющем активы акционерного инв-го фонда или активы паевого инв-го фонда участия в долевом строительстве объектов недвижимого имущества</t>
  </si>
  <si>
    <t>Акция обыкновенная, Сургутнефтегаз, рег. номер 1-01-00155-A</t>
  </si>
  <si>
    <t>Акция привилегированная, Сбербанк, рег. номер 20301481B</t>
  </si>
  <si>
    <t>Акция обыкновенная, Уралкалий, рег. номер 1-01-00296-А</t>
  </si>
  <si>
    <t>Акция обыкновенная, Мобильные ТелеСистемы, рег. номер 1-01-04715-A</t>
  </si>
  <si>
    <t>Лицензия ФКЦБ России № 21-000-1-00096 от 20.12.2002. Местоположение УК:107076, Москва г, Стромынка ул, дом № 18, корпус 27  .</t>
  </si>
  <si>
    <t>Акция обыкновенная, ВТБ, рег. номер 10401000B</t>
  </si>
  <si>
    <t>Акция обыкновенная, Э.ОН Россия , рег. номер 1-02-65104-D</t>
  </si>
  <si>
    <t>64 378 658,70</t>
  </si>
  <si>
    <t>64 823,53</t>
  </si>
  <si>
    <t>62 905,70</t>
  </si>
  <si>
    <t>5 174,17</t>
  </si>
  <si>
    <t>9 214,83</t>
  </si>
  <si>
    <t>Акция обыкновенная, Магнит, рег. номер 1-01-60525-P</t>
  </si>
  <si>
    <t>3 928,50</t>
  </si>
  <si>
    <t>5 290,57</t>
  </si>
  <si>
    <t>3 370,20</t>
  </si>
  <si>
    <t>3 884,70</t>
  </si>
  <si>
    <t>3 775,26</t>
  </si>
  <si>
    <t>3 746,29</t>
  </si>
  <si>
    <t>4 724,28</t>
  </si>
  <si>
    <t>65 414.73</t>
  </si>
  <si>
    <t>227.13</t>
  </si>
  <si>
    <t>808.94</t>
  </si>
  <si>
    <t>64 378.66</t>
  </si>
  <si>
    <t>Имущество, составляющее паевой инвестиционные фонд</t>
  </si>
  <si>
    <t>Акция привилегированная, Татнефть, рег. номер 2-03-00161-A</t>
  </si>
  <si>
    <t>Акция обыкновенная, ЛУКОЙЛ, рег. номер 1-01-00077-A</t>
  </si>
  <si>
    <t>Акция обыкновенная, Сбербанк, рег. номер 10301481B</t>
  </si>
  <si>
    <t>Акция обыкновенная, Роснефть, рег. номер 1-02-00122-A</t>
  </si>
  <si>
    <t>Акция обыкновенная, Татнефть, рег. номер 1-03-00161-A</t>
  </si>
  <si>
    <t>Акция привилегированная, Ростелеком, рег. номер 2-01-00124-A</t>
  </si>
  <si>
    <t>Превышение нормативного процентного значения, установленного для оценочной стоимости ценных бумаг одного эмитента, входящих в имущество Фонда</t>
  </si>
  <si>
    <t xml:space="preserve">Сургутнефтегаз О рег. №1-01-00155- А - 7,20%, Сургутнефтегаз П рег.№ 2-01-00155-А - 8,35%                    </t>
  </si>
  <si>
    <t>04.04.2013</t>
  </si>
  <si>
    <t>05.04.2013</t>
  </si>
  <si>
    <t xml:space="preserve">СБЕРБАНК РОССИИ О рег. №10301481В - 6,04%, СБЕРБАНК РОССИИ П рег.№ 20301481В - 9,27%                    </t>
  </si>
  <si>
    <t xml:space="preserve">СБЕРБАНК РОССИИ О рег. №10301481В - 6,35%, СБЕРБАНК РОССИИ П рег.№ 20301481В - 8,68%                    </t>
  </si>
  <si>
    <t>11.04.2013</t>
  </si>
  <si>
    <t>12.04.2013</t>
  </si>
  <si>
    <t xml:space="preserve">Правила доверительного управления паевым инвестиционным фондом № 0336-76034510 зарегистрированы 23.03.2005 ФСФР </t>
  </si>
  <si>
    <t xml:space="preserve">Правила доверительного управления паевым инвестиционным фондом № 0336-76034510 зарегистрированы 23.05.2005 ФСФР </t>
  </si>
  <si>
    <t>390 867,05</t>
  </si>
  <si>
    <t>25 820 661,15</t>
  </si>
  <si>
    <t>-4 074 974,81</t>
  </si>
  <si>
    <t>34 873 889,79</t>
  </si>
  <si>
    <t>на 28.06.2013г.</t>
  </si>
  <si>
    <t>28.06.2013 (по состоянию на 20:00 МСК)        (руб.)</t>
  </si>
  <si>
    <t>Сумма (оценочная стоимость) на 28.06.2013</t>
  </si>
  <si>
    <t>Сумма (оценочная стоимость) на 27.06.2013</t>
  </si>
  <si>
    <t>409 907.35</t>
  </si>
  <si>
    <t>7 371.25</t>
  </si>
  <si>
    <t>27 716 245.10</t>
  </si>
  <si>
    <t>27 506 281.40</t>
  </si>
  <si>
    <t>7 349 909.09</t>
  </si>
  <si>
    <t>7 519 909.09</t>
  </si>
  <si>
    <t>35 476 061.54</t>
  </si>
  <si>
    <t>35 033 561.74</t>
  </si>
  <si>
    <t>346 413.36</t>
  </si>
  <si>
    <t>239 855.53</t>
  </si>
  <si>
    <t>255 758.39</t>
  </si>
  <si>
    <t>357 419.66</t>
  </si>
  <si>
    <t>602 171.75</t>
  </si>
  <si>
    <t>597 275.19</t>
  </si>
  <si>
    <t>34 873 889.79</t>
  </si>
  <si>
    <t>34 436 286.55</t>
  </si>
  <si>
    <t>2 232.32</t>
  </si>
  <si>
    <t>2 204.31</t>
  </si>
  <si>
    <t>о приросте (об уменьшении) стоимости имущества на  28.06.2013г.</t>
  </si>
  <si>
    <t>27 716,25</t>
  </si>
  <si>
    <t>4 275,83</t>
  </si>
  <si>
    <t>3 510,36</t>
  </si>
  <si>
    <t>2 837,00</t>
  </si>
  <si>
    <t>2 400,86</t>
  </si>
  <si>
    <t>2 967,86</t>
  </si>
  <si>
    <t>2 888,93</t>
  </si>
  <si>
    <t>7 349,91</t>
  </si>
  <si>
    <t>35 476.06</t>
  </si>
  <si>
    <t>346.41</t>
  </si>
  <si>
    <t>255.76</t>
  </si>
  <si>
    <t>34 873.89</t>
  </si>
  <si>
    <t>составляющего паевой инвестиционный фонд на 28.06.2013г.</t>
  </si>
  <si>
    <t>Справка о несоблюдении требований к составу и структуре активов на 28.06.2013г.</t>
  </si>
  <si>
    <t>21 856,9</t>
  </si>
  <si>
    <t>1 375,09</t>
  </si>
  <si>
    <t>1 449,09</t>
  </si>
  <si>
    <t>2 837</t>
  </si>
  <si>
    <t>1 410,61</t>
  </si>
  <si>
    <t>Акция обыкновенная, Федгидрогенком, рег. номер 1-01-55038-E</t>
  </si>
  <si>
    <t>5 859,34</t>
  </si>
  <si>
    <t>1 483,48</t>
  </si>
  <si>
    <t>1 408,01</t>
  </si>
  <si>
    <t>35 476,06</t>
  </si>
  <si>
    <t xml:space="preserve"> о стоимости активов на 28.06.2013г.</t>
  </si>
  <si>
    <t>о владельцах инвестиционных паев паевого инвестиционного фонда 28.06.2013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</si>
</sst>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"/>
    <numFmt numFmtId="165" formatCode="0.0000"/>
    <numFmt numFmtId="166" formatCode="0.0"/>
    <numFmt numFmtId="167" formatCode="0.000"/>
    <numFmt numFmtId="168" formatCode="#,##0.00000"/>
    <numFmt numFmtId="169" formatCode="0.00000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[$-FC19]dd\ mmmm\ yyyy\ &quot;г.&quot;"/>
    <numFmt numFmtId="175" formatCode="0.000000"/>
    <numFmt numFmtId="176" formatCode="0.00;[Red]\-0.00"/>
    <numFmt numFmtId="177" formatCode="0.0;[Red]\-0.0"/>
    <numFmt numFmtId="178" formatCode="#,##0.00_ ;\-#,##0.00\ "/>
    <numFmt numFmtId="179" formatCode="#,##0.00&quot;р.&quot;"/>
    <numFmt numFmtId="180" formatCode="#,##0_ ;\-#,##0\ "/>
    <numFmt numFmtId="181" formatCode="#,##0.0_ ;\-#,##0.0\ "/>
    <numFmt numFmtId="182" formatCode="#,##0.000_ ;\-#,##0.000\ "/>
    <numFmt numFmtId="183" formatCode="#,##0.0000_ ;\-#,##0.0000\ "/>
    <numFmt numFmtId="184" formatCode="#,##0.00000_ ;\-#,##0.00000\ "/>
    <numFmt numFmtId="185" formatCode="#,##0.000000_ ;\-#,##0.000000\ "/>
    <numFmt numFmtId="186" formatCode="#,##0.0"/>
    <numFmt numFmtId="187" formatCode="#,##0.000"/>
    <numFmt numFmtId="188" formatCode="#,##0.0000"/>
    <numFmt numFmtId="189" formatCode="#,##0.000000"/>
    <numFmt numFmtId="190" formatCode="#,##0.0000000"/>
    <numFmt numFmtId="191" formatCode="#,##0.00_р_."/>
  </numFmts>
  <fonts count="53">
    <font>
      <sz val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6"/>
      <name val="Arial"/>
      <family val="2"/>
    </font>
    <font>
      <sz val="10"/>
      <name val="Times New Roman"/>
      <family val="1"/>
    </font>
    <font>
      <sz val="10"/>
      <name val="Helv"/>
      <family val="0"/>
    </font>
    <font>
      <sz val="12"/>
      <name val="Times New Roman"/>
      <family val="1"/>
    </font>
    <font>
      <b/>
      <sz val="13"/>
      <name val="Times New Roman"/>
      <family val="1"/>
    </font>
    <font>
      <sz val="11"/>
      <name val="Times New Roman"/>
      <family val="1"/>
    </font>
    <font>
      <b/>
      <u val="single"/>
      <sz val="9"/>
      <name val="Arial"/>
      <family val="2"/>
    </font>
    <font>
      <sz val="10"/>
      <name val="Arial"/>
      <family val="2"/>
    </font>
    <font>
      <sz val="12"/>
      <color indexed="60"/>
      <name val="Times New Roman"/>
      <family val="1"/>
    </font>
    <font>
      <b/>
      <sz val="7"/>
      <name val="Arial"/>
      <family val="2"/>
    </font>
    <font>
      <b/>
      <sz val="6"/>
      <name val="Arial"/>
      <family val="2"/>
    </font>
    <font>
      <b/>
      <u val="single"/>
      <sz val="7"/>
      <name val="Arial"/>
      <family val="2"/>
    </font>
    <font>
      <b/>
      <sz val="5"/>
      <name val="Arial"/>
      <family val="2"/>
    </font>
    <font>
      <i/>
      <sz val="8"/>
      <name val="Arial"/>
      <family val="2"/>
    </font>
    <font>
      <i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4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7">
    <xf numFmtId="0" fontId="0" fillId="0" borderId="0">
      <alignment horizontal="left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 horizontal="left"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2" fillId="32" borderId="0" applyNumberFormat="0" applyBorder="0" applyAlignment="0" applyProtection="0"/>
  </cellStyleXfs>
  <cellXfs count="239">
    <xf numFmtId="0" fontId="0" fillId="0" borderId="0" xfId="0" applyAlignment="1">
      <alignment horizontal="left"/>
    </xf>
    <xf numFmtId="0" fontId="0" fillId="0" borderId="0" xfId="0" applyNumberFormat="1" applyAlignment="1">
      <alignment horizontal="center" vertical="top"/>
    </xf>
    <xf numFmtId="0" fontId="1" fillId="0" borderId="0" xfId="0" applyNumberFormat="1" applyFont="1" applyAlignment="1">
      <alignment horizontal="centerContinuous" vertical="top"/>
    </xf>
    <xf numFmtId="0" fontId="1" fillId="0" borderId="0" xfId="0" applyNumberFormat="1" applyFont="1" applyAlignment="1">
      <alignment horizontal="centerContinuous"/>
    </xf>
    <xf numFmtId="0" fontId="2" fillId="0" borderId="0" xfId="0" applyFont="1" applyAlignment="1">
      <alignment horizontal="left"/>
    </xf>
    <xf numFmtId="0" fontId="3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0" fillId="0" borderId="0" xfId="0" applyNumberFormat="1" applyFont="1" applyAlignment="1">
      <alignment horizontal="right" vertical="center"/>
    </xf>
    <xf numFmtId="0" fontId="3" fillId="0" borderId="0" xfId="0" applyNumberFormat="1" applyFont="1" applyAlignment="1">
      <alignment horizontal="centerContinuous" vertical="center"/>
    </xf>
    <xf numFmtId="0" fontId="2" fillId="0" borderId="0" xfId="0" applyNumberFormat="1" applyFont="1" applyAlignment="1">
      <alignment horizontal="centerContinuous" vertical="center"/>
    </xf>
    <xf numFmtId="0" fontId="3" fillId="0" borderId="0" xfId="0" applyNumberFormat="1" applyFont="1" applyAlignment="1">
      <alignment horizontal="centerContinuous"/>
    </xf>
    <xf numFmtId="0" fontId="0" fillId="0" borderId="0" xfId="0" applyNumberFormat="1" applyAlignment="1">
      <alignment horizontal="centerContinuous" vertical="center" wrapText="1"/>
    </xf>
    <xf numFmtId="0" fontId="4" fillId="0" borderId="0" xfId="0" applyNumberFormat="1" applyFont="1" applyAlignment="1">
      <alignment horizontal="centerContinuous" vertical="center" wrapText="1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0" fillId="0" borderId="0" xfId="0" applyNumberFormat="1" applyAlignment="1">
      <alignment horizontal="right"/>
    </xf>
    <xf numFmtId="0" fontId="0" fillId="0" borderId="10" xfId="0" applyNumberFormat="1" applyFont="1" applyBorder="1" applyAlignment="1">
      <alignment horizontal="center" vertical="center" wrapText="1"/>
    </xf>
    <xf numFmtId="1" fontId="0" fillId="0" borderId="10" xfId="0" applyNumberFormat="1" applyFont="1" applyBorder="1" applyAlignment="1">
      <alignment horizontal="center" vertical="center"/>
    </xf>
    <xf numFmtId="0" fontId="0" fillId="0" borderId="0" xfId="0" applyNumberFormat="1" applyAlignment="1">
      <alignment horizontal="left"/>
    </xf>
    <xf numFmtId="0" fontId="0" fillId="0" borderId="0" xfId="0" applyNumberFormat="1" applyAlignment="1">
      <alignment horizontal="left" vertical="top"/>
    </xf>
    <xf numFmtId="0" fontId="7" fillId="0" borderId="0" xfId="55" applyFont="1">
      <alignment/>
      <protection/>
    </xf>
    <xf numFmtId="0" fontId="9" fillId="0" borderId="0" xfId="55" applyFont="1">
      <alignment/>
      <protection/>
    </xf>
    <xf numFmtId="0" fontId="9" fillId="0" borderId="0" xfId="55" applyFont="1" applyBorder="1">
      <alignment/>
      <protection/>
    </xf>
    <xf numFmtId="0" fontId="11" fillId="0" borderId="0" xfId="55" applyFont="1">
      <alignment/>
      <protection/>
    </xf>
    <xf numFmtId="0" fontId="9" fillId="0" borderId="0" xfId="55" applyFont="1" applyBorder="1" applyAlignment="1">
      <alignment horizontal="center"/>
      <protection/>
    </xf>
    <xf numFmtId="49" fontId="9" fillId="0" borderId="0" xfId="55" applyNumberFormat="1" applyFont="1" applyBorder="1" applyAlignment="1">
      <alignment horizontal="center"/>
      <protection/>
    </xf>
    <xf numFmtId="0" fontId="9" fillId="0" borderId="0" xfId="55" applyFont="1" applyBorder="1" applyAlignment="1">
      <alignment horizontal="left" wrapText="1"/>
      <protection/>
    </xf>
    <xf numFmtId="0" fontId="7" fillId="0" borderId="0" xfId="55" applyFont="1" applyAlignment="1">
      <alignment/>
      <protection/>
    </xf>
    <xf numFmtId="0" fontId="9" fillId="0" borderId="0" xfId="55" applyFont="1" applyBorder="1" applyAlignment="1">
      <alignment horizontal="left"/>
      <protection/>
    </xf>
    <xf numFmtId="0" fontId="9" fillId="0" borderId="0" xfId="55" applyFont="1" applyAlignment="1">
      <alignment wrapText="1"/>
      <protection/>
    </xf>
    <xf numFmtId="0" fontId="7" fillId="0" borderId="0" xfId="55" applyFont="1" applyAlignment="1">
      <alignment wrapText="1"/>
      <protection/>
    </xf>
    <xf numFmtId="0" fontId="0" fillId="0" borderId="10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Continuous" vertical="top"/>
    </xf>
    <xf numFmtId="0" fontId="1" fillId="0" borderId="0" xfId="0" applyFont="1" applyAlignment="1">
      <alignment horizontal="centerContinuous"/>
    </xf>
    <xf numFmtId="0" fontId="0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3" fillId="0" borderId="0" xfId="0" applyFont="1" applyAlignment="1">
      <alignment horizontal="centerContinuous" vertical="center"/>
    </xf>
    <xf numFmtId="0" fontId="0" fillId="0" borderId="0" xfId="0" applyFont="1" applyAlignment="1">
      <alignment horizontal="centerContinuous" vertical="center"/>
    </xf>
    <xf numFmtId="0" fontId="12" fillId="0" borderId="0" xfId="0" applyFont="1" applyAlignment="1">
      <alignment horizontal="centerContinuous"/>
    </xf>
    <xf numFmtId="0" fontId="12" fillId="0" borderId="0" xfId="0" applyFont="1" applyAlignment="1">
      <alignment horizontal="centerContinuous" vertical="top"/>
    </xf>
    <xf numFmtId="0" fontId="4" fillId="0" borderId="0" xfId="0" applyFont="1" applyAlignment="1">
      <alignment horizontal="centerContinuous" vertical="center" wrapText="1"/>
    </xf>
    <xf numFmtId="0" fontId="0" fillId="0" borderId="0" xfId="0" applyFont="1" applyAlignment="1">
      <alignment horizontal="centerContinuous" vertical="center" wrapText="1"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horizontal="right"/>
    </xf>
    <xf numFmtId="0" fontId="0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/>
    </xf>
    <xf numFmtId="0" fontId="2" fillId="0" borderId="0" xfId="0" applyFont="1" applyAlignment="1">
      <alignment horizontal="centerContinuous" vertical="top"/>
    </xf>
    <xf numFmtId="0" fontId="2" fillId="0" borderId="0" xfId="0" applyFont="1" applyAlignment="1">
      <alignment horizontal="centerContinuous"/>
    </xf>
    <xf numFmtId="0" fontId="3" fillId="0" borderId="0" xfId="0" applyFont="1" applyAlignment="1">
      <alignment horizontal="centerContinuous" vertical="center" wrapText="1"/>
    </xf>
    <xf numFmtId="0" fontId="2" fillId="0" borderId="0" xfId="0" applyFont="1" applyAlignment="1">
      <alignment horizontal="centerContinuous" vertical="center" wrapText="1"/>
    </xf>
    <xf numFmtId="0" fontId="5" fillId="0" borderId="0" xfId="0" applyFont="1" applyAlignment="1">
      <alignment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horizontal="right"/>
    </xf>
    <xf numFmtId="0" fontId="6" fillId="0" borderId="0" xfId="0" applyFont="1" applyAlignment="1">
      <alignment/>
    </xf>
    <xf numFmtId="0" fontId="2" fillId="0" borderId="11" xfId="0" applyNumberFormat="1" applyFont="1" applyBorder="1" applyAlignment="1">
      <alignment horizontal="left" vertical="top"/>
    </xf>
    <xf numFmtId="0" fontId="2" fillId="0" borderId="10" xfId="0" applyFont="1" applyBorder="1" applyAlignment="1">
      <alignment horizontal="left"/>
    </xf>
    <xf numFmtId="0" fontId="2" fillId="0" borderId="11" xfId="0" applyNumberFormat="1" applyFont="1" applyBorder="1" applyAlignment="1">
      <alignment horizontal="left" vertical="top" wrapText="1"/>
    </xf>
    <xf numFmtId="0" fontId="2" fillId="0" borderId="10" xfId="0" applyNumberFormat="1" applyFont="1" applyBorder="1" applyAlignment="1">
      <alignment horizontal="left" wrapText="1"/>
    </xf>
    <xf numFmtId="0" fontId="2" fillId="0" borderId="11" xfId="0" applyNumberFormat="1" applyFont="1" applyBorder="1" applyAlignment="1">
      <alignment horizontal="left" wrapText="1"/>
    </xf>
    <xf numFmtId="0" fontId="2" fillId="0" borderId="12" xfId="0" applyFont="1" applyBorder="1" applyAlignment="1">
      <alignment horizontal="left" indent="1"/>
    </xf>
    <xf numFmtId="0" fontId="2" fillId="0" borderId="10" xfId="0" applyNumberFormat="1" applyFont="1" applyBorder="1" applyAlignment="1">
      <alignment horizontal="left" wrapText="1" indent="1"/>
    </xf>
    <xf numFmtId="164" fontId="13" fillId="0" borderId="11" xfId="0" applyNumberFormat="1" applyFont="1" applyBorder="1" applyAlignment="1">
      <alignment horizontal="center" vertical="top"/>
    </xf>
    <xf numFmtId="164" fontId="13" fillId="0" borderId="10" xfId="0" applyNumberFormat="1" applyFont="1" applyBorder="1" applyAlignment="1">
      <alignment horizontal="center" vertical="top"/>
    </xf>
    <xf numFmtId="1" fontId="13" fillId="0" borderId="10" xfId="0" applyNumberFormat="1" applyFont="1" applyBorder="1" applyAlignment="1">
      <alignment horizontal="center" vertical="top"/>
    </xf>
    <xf numFmtId="1" fontId="13" fillId="0" borderId="11" xfId="0" applyNumberFormat="1" applyFont="1" applyBorder="1" applyAlignment="1">
      <alignment horizontal="center" vertical="top"/>
    </xf>
    <xf numFmtId="0" fontId="13" fillId="0" borderId="12" xfId="0" applyNumberFormat="1" applyFont="1" applyBorder="1" applyAlignment="1">
      <alignment horizontal="center" vertical="top"/>
    </xf>
    <xf numFmtId="168" fontId="13" fillId="0" borderId="10" xfId="0" applyNumberFormat="1" applyFont="1" applyBorder="1" applyAlignment="1">
      <alignment horizontal="right" vertical="top"/>
    </xf>
    <xf numFmtId="0" fontId="13" fillId="0" borderId="10" xfId="0" applyNumberFormat="1" applyFont="1" applyBorder="1" applyAlignment="1">
      <alignment horizontal="center" vertical="top"/>
    </xf>
    <xf numFmtId="0" fontId="13" fillId="0" borderId="10" xfId="0" applyNumberFormat="1" applyFont="1" applyBorder="1" applyAlignment="1">
      <alignment horizontal="right" vertical="top"/>
    </xf>
    <xf numFmtId="0" fontId="2" fillId="0" borderId="10" xfId="0" applyNumberFormat="1" applyFont="1" applyBorder="1" applyAlignment="1">
      <alignment horizontal="left" wrapText="1"/>
    </xf>
    <xf numFmtId="1" fontId="13" fillId="0" borderId="10" xfId="0" applyNumberFormat="1" applyFont="1" applyBorder="1" applyAlignment="1">
      <alignment horizontal="center" vertical="top"/>
    </xf>
    <xf numFmtId="4" fontId="0" fillId="0" borderId="0" xfId="0" applyNumberFormat="1" applyAlignment="1">
      <alignment horizontal="left"/>
    </xf>
    <xf numFmtId="0" fontId="13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 wrapText="1"/>
    </xf>
    <xf numFmtId="0" fontId="13" fillId="0" borderId="0" xfId="0" applyFont="1" applyAlignment="1">
      <alignment horizontal="left"/>
    </xf>
    <xf numFmtId="0" fontId="2" fillId="0" borderId="0" xfId="0" applyNumberFormat="1" applyFont="1" applyAlignment="1">
      <alignment horizontal="left"/>
    </xf>
    <xf numFmtId="0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/>
    </xf>
    <xf numFmtId="0" fontId="2" fillId="0" borderId="0" xfId="0" applyNumberFormat="1" applyFont="1" applyAlignment="1">
      <alignment horizontal="center" vertical="top"/>
    </xf>
    <xf numFmtId="0" fontId="15" fillId="0" borderId="10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 wrapText="1"/>
    </xf>
    <xf numFmtId="4" fontId="15" fillId="0" borderId="10" xfId="0" applyNumberFormat="1" applyFont="1" applyBorder="1" applyAlignment="1">
      <alignment horizontal="center" vertical="center" wrapText="1"/>
    </xf>
    <xf numFmtId="4" fontId="16" fillId="0" borderId="10" xfId="0" applyNumberFormat="1" applyFont="1" applyBorder="1" applyAlignment="1">
      <alignment horizontal="center" vertical="center"/>
    </xf>
    <xf numFmtId="0" fontId="5" fillId="0" borderId="13" xfId="0" applyFont="1" applyBorder="1" applyAlignment="1">
      <alignment horizontal="left"/>
    </xf>
    <xf numFmtId="0" fontId="5" fillId="0" borderId="13" xfId="0" applyNumberFormat="1" applyFont="1" applyBorder="1" applyAlignment="1">
      <alignment horizontal="left"/>
    </xf>
    <xf numFmtId="4" fontId="0" fillId="0" borderId="0" xfId="0" applyNumberFormat="1" applyAlignment="1">
      <alignment horizontal="center" vertical="center" wrapText="1"/>
    </xf>
    <xf numFmtId="4" fontId="5" fillId="0" borderId="0" xfId="0" applyNumberFormat="1" applyFont="1" applyAlignment="1">
      <alignment horizontal="left" vertical="center" wrapText="1"/>
    </xf>
    <xf numFmtId="0" fontId="0" fillId="0" borderId="11" xfId="53" applyBorder="1" applyAlignment="1">
      <alignment vertical="top"/>
      <protection/>
    </xf>
    <xf numFmtId="0" fontId="0" fillId="0" borderId="11" xfId="53" applyBorder="1" applyAlignment="1">
      <alignment horizontal="center" vertical="top"/>
      <protection/>
    </xf>
    <xf numFmtId="0" fontId="0" fillId="0" borderId="10" xfId="53" applyBorder="1" applyAlignment="1">
      <alignment wrapText="1"/>
      <protection/>
    </xf>
    <xf numFmtId="0" fontId="0" fillId="0" borderId="10" xfId="53" applyBorder="1" applyAlignment="1">
      <alignment horizontal="center" vertical="top"/>
      <protection/>
    </xf>
    <xf numFmtId="0" fontId="4" fillId="0" borderId="10" xfId="53" applyFont="1" applyBorder="1" applyAlignment="1">
      <alignment wrapText="1"/>
      <protection/>
    </xf>
    <xf numFmtId="168" fontId="13" fillId="0" borderId="10" xfId="0" applyNumberFormat="1" applyFont="1" applyBorder="1" applyAlignment="1">
      <alignment horizontal="right" vertical="top"/>
    </xf>
    <xf numFmtId="4" fontId="13" fillId="33" borderId="0" xfId="0" applyNumberFormat="1" applyFont="1" applyFill="1" applyBorder="1" applyAlignment="1">
      <alignment horizontal="right" vertical="top" wrapText="1"/>
    </xf>
    <xf numFmtId="3" fontId="13" fillId="0" borderId="10" xfId="0" applyNumberFormat="1" applyFont="1" applyBorder="1" applyAlignment="1">
      <alignment horizontal="right" vertical="top"/>
    </xf>
    <xf numFmtId="0" fontId="0" fillId="0" borderId="11" xfId="54" applyNumberFormat="1" applyFont="1" applyBorder="1" applyAlignment="1">
      <alignment horizontal="right" vertical="top"/>
      <protection/>
    </xf>
    <xf numFmtId="0" fontId="4" fillId="0" borderId="10" xfId="54" applyNumberFormat="1" applyFont="1" applyBorder="1" applyAlignment="1">
      <alignment horizontal="right" vertical="top"/>
      <protection/>
    </xf>
    <xf numFmtId="0" fontId="0" fillId="0" borderId="0" xfId="57">
      <alignment/>
      <protection/>
    </xf>
    <xf numFmtId="0" fontId="0" fillId="0" borderId="0" xfId="57" applyNumberFormat="1" applyAlignment="1">
      <alignment horizontal="right"/>
      <protection/>
    </xf>
    <xf numFmtId="0" fontId="15" fillId="0" borderId="11" xfId="57" applyNumberFormat="1" applyFont="1" applyBorder="1" applyAlignment="1">
      <alignment horizontal="center" vertical="center" wrapText="1"/>
      <protection/>
    </xf>
    <xf numFmtId="0" fontId="5" fillId="0" borderId="12" xfId="57" applyNumberFormat="1" applyFont="1" applyBorder="1" applyAlignment="1">
      <alignment horizontal="center" vertical="center" wrapText="1"/>
      <protection/>
    </xf>
    <xf numFmtId="1" fontId="18" fillId="0" borderId="10" xfId="57" applyNumberFormat="1" applyFont="1" applyBorder="1" applyAlignment="1">
      <alignment horizontal="center" vertical="center"/>
      <protection/>
    </xf>
    <xf numFmtId="0" fontId="0" fillId="0" borderId="10" xfId="57" applyNumberFormat="1" applyFont="1" applyBorder="1" applyAlignment="1">
      <alignment horizontal="center" vertical="top"/>
      <protection/>
    </xf>
    <xf numFmtId="0" fontId="0" fillId="0" borderId="10" xfId="57" applyFont="1" applyBorder="1" applyAlignment="1">
      <alignment horizontal="left"/>
      <protection/>
    </xf>
    <xf numFmtId="164" fontId="6" fillId="0" borderId="11" xfId="57" applyNumberFormat="1" applyFont="1" applyBorder="1" applyAlignment="1">
      <alignment horizontal="center" vertical="top"/>
      <protection/>
    </xf>
    <xf numFmtId="0" fontId="5" fillId="0" borderId="11" xfId="57" applyNumberFormat="1" applyFont="1" applyBorder="1" applyAlignment="1">
      <alignment horizontal="right" vertical="center"/>
      <protection/>
    </xf>
    <xf numFmtId="0" fontId="5" fillId="0" borderId="12" xfId="57" applyFont="1" applyBorder="1" applyAlignment="1">
      <alignment horizontal="left"/>
      <protection/>
    </xf>
    <xf numFmtId="0" fontId="6" fillId="0" borderId="12" xfId="57" applyNumberFormat="1" applyFont="1" applyBorder="1" applyAlignment="1">
      <alignment horizontal="center" vertical="top"/>
      <protection/>
    </xf>
    <xf numFmtId="0" fontId="5" fillId="0" borderId="12" xfId="57" applyNumberFormat="1" applyFont="1" applyBorder="1" applyAlignment="1">
      <alignment horizontal="right" vertical="center"/>
      <protection/>
    </xf>
    <xf numFmtId="0" fontId="5" fillId="0" borderId="10" xfId="57" applyFont="1" applyBorder="1" applyAlignment="1">
      <alignment horizontal="left"/>
      <protection/>
    </xf>
    <xf numFmtId="164" fontId="6" fillId="0" borderId="10" xfId="57" applyNumberFormat="1" applyFont="1" applyBorder="1" applyAlignment="1">
      <alignment horizontal="center" vertical="top"/>
      <protection/>
    </xf>
    <xf numFmtId="0" fontId="5" fillId="0" borderId="10" xfId="57" applyNumberFormat="1" applyFont="1" applyBorder="1" applyAlignment="1">
      <alignment horizontal="right" vertical="center"/>
      <protection/>
    </xf>
    <xf numFmtId="0" fontId="15" fillId="0" borderId="10" xfId="57" applyNumberFormat="1" applyFont="1" applyBorder="1" applyAlignment="1">
      <alignment horizontal="right" vertical="center"/>
      <protection/>
    </xf>
    <xf numFmtId="1" fontId="6" fillId="0" borderId="10" xfId="57" applyNumberFormat="1" applyFont="1" applyBorder="1" applyAlignment="1">
      <alignment horizontal="center" vertical="top"/>
      <protection/>
    </xf>
    <xf numFmtId="1" fontId="6" fillId="0" borderId="11" xfId="57" applyNumberFormat="1" applyFont="1" applyBorder="1" applyAlignment="1">
      <alignment horizontal="center" vertical="top"/>
      <protection/>
    </xf>
    <xf numFmtId="0" fontId="15" fillId="0" borderId="11" xfId="57" applyNumberFormat="1" applyFont="1" applyBorder="1" applyAlignment="1">
      <alignment horizontal="right" vertical="center"/>
      <protection/>
    </xf>
    <xf numFmtId="0" fontId="6" fillId="0" borderId="10" xfId="57" applyNumberFormat="1" applyFont="1" applyBorder="1" applyAlignment="1">
      <alignment horizontal="center" vertical="top"/>
      <protection/>
    </xf>
    <xf numFmtId="168" fontId="5" fillId="0" borderId="10" xfId="57" applyNumberFormat="1" applyFont="1" applyBorder="1" applyAlignment="1">
      <alignment horizontal="right" vertical="center"/>
      <protection/>
    </xf>
    <xf numFmtId="0" fontId="0" fillId="0" borderId="11" xfId="56" applyNumberFormat="1" applyFont="1" applyBorder="1" applyAlignment="1">
      <alignment horizontal="left" vertical="top"/>
      <protection/>
    </xf>
    <xf numFmtId="1" fontId="0" fillId="0" borderId="11" xfId="56" applyNumberFormat="1" applyFont="1" applyBorder="1" applyAlignment="1">
      <alignment horizontal="center" vertical="top"/>
      <protection/>
    </xf>
    <xf numFmtId="2" fontId="0" fillId="0" borderId="11" xfId="56" applyNumberFormat="1" applyFont="1" applyBorder="1" applyAlignment="1">
      <alignment horizontal="right" vertical="center"/>
      <protection/>
    </xf>
    <xf numFmtId="0" fontId="0" fillId="0" borderId="11" xfId="56" applyNumberFormat="1" applyFont="1" applyBorder="1" applyAlignment="1">
      <alignment horizontal="left" vertical="center" indent="1"/>
      <protection/>
    </xf>
    <xf numFmtId="0" fontId="0" fillId="0" borderId="12" xfId="56" applyFont="1" applyBorder="1" applyAlignment="1">
      <alignment horizontal="left"/>
      <protection/>
    </xf>
    <xf numFmtId="0" fontId="0" fillId="0" borderId="12" xfId="56" applyNumberFormat="1" applyFont="1" applyBorder="1" applyAlignment="1">
      <alignment horizontal="center" vertical="top"/>
      <protection/>
    </xf>
    <xf numFmtId="0" fontId="0" fillId="0" borderId="10" xfId="56" applyFont="1" applyBorder="1" applyAlignment="1">
      <alignment horizontal="left"/>
      <protection/>
    </xf>
    <xf numFmtId="1" fontId="0" fillId="0" borderId="10" xfId="56" applyNumberFormat="1" applyFont="1" applyBorder="1" applyAlignment="1">
      <alignment horizontal="center" vertical="top"/>
      <protection/>
    </xf>
    <xf numFmtId="0" fontId="19" fillId="0" borderId="10" xfId="56" applyNumberFormat="1" applyFont="1" applyBorder="1" applyAlignment="1">
      <alignment horizontal="left" wrapText="1"/>
      <protection/>
    </xf>
    <xf numFmtId="0" fontId="0" fillId="0" borderId="10" xfId="56" applyNumberFormat="1" applyFont="1" applyBorder="1" applyAlignment="1">
      <alignment horizontal="center" vertical="top"/>
      <protection/>
    </xf>
    <xf numFmtId="0" fontId="0" fillId="0" borderId="10" xfId="56" applyNumberFormat="1" applyFont="1" applyBorder="1" applyAlignment="1">
      <alignment horizontal="right" vertical="center"/>
      <protection/>
    </xf>
    <xf numFmtId="0" fontId="0" fillId="0" borderId="11" xfId="56" applyNumberFormat="1" applyFont="1" applyBorder="1" applyAlignment="1">
      <alignment horizontal="right" vertical="center"/>
      <protection/>
    </xf>
    <xf numFmtId="0" fontId="0" fillId="0" borderId="11" xfId="56" applyNumberFormat="1" applyFont="1" applyBorder="1" applyAlignment="1">
      <alignment horizontal="left" wrapText="1"/>
      <protection/>
    </xf>
    <xf numFmtId="0" fontId="0" fillId="0" borderId="12" xfId="56" applyNumberFormat="1" applyFont="1" applyBorder="1" applyAlignment="1">
      <alignment horizontal="left" wrapText="1"/>
      <protection/>
    </xf>
    <xf numFmtId="0" fontId="0" fillId="0" borderId="11" xfId="56" applyNumberFormat="1" applyFont="1" applyBorder="1" applyAlignment="1">
      <alignment horizontal="left" wrapText="1" indent="1"/>
      <protection/>
    </xf>
    <xf numFmtId="0" fontId="0" fillId="0" borderId="12" xfId="56" applyFont="1" applyBorder="1" applyAlignment="1">
      <alignment horizontal="left" indent="1"/>
      <protection/>
    </xf>
    <xf numFmtId="0" fontId="0" fillId="0" borderId="14" xfId="56" applyNumberFormat="1" applyFont="1" applyBorder="1" applyAlignment="1">
      <alignment horizontal="right" vertical="center"/>
      <protection/>
    </xf>
    <xf numFmtId="0" fontId="0" fillId="0" borderId="10" xfId="56" applyNumberFormat="1" applyFont="1" applyBorder="1" applyAlignment="1">
      <alignment horizontal="left" wrapText="1" indent="2"/>
      <protection/>
    </xf>
    <xf numFmtId="0" fontId="19" fillId="0" borderId="10" xfId="56" applyNumberFormat="1" applyFont="1" applyBorder="1" applyAlignment="1">
      <alignment horizontal="left" wrapText="1" indent="3"/>
      <protection/>
    </xf>
    <xf numFmtId="0" fontId="0" fillId="0" borderId="10" xfId="56" applyNumberFormat="1" applyFont="1" applyBorder="1" applyAlignment="1">
      <alignment horizontal="left" wrapText="1" indent="1"/>
      <protection/>
    </xf>
    <xf numFmtId="0" fontId="4" fillId="0" borderId="10" xfId="56" applyNumberFormat="1" applyFont="1" applyBorder="1" applyAlignment="1">
      <alignment horizontal="left" wrapText="1"/>
      <protection/>
    </xf>
    <xf numFmtId="1" fontId="4" fillId="0" borderId="10" xfId="56" applyNumberFormat="1" applyFont="1" applyBorder="1" applyAlignment="1">
      <alignment horizontal="center" vertical="top"/>
      <protection/>
    </xf>
    <xf numFmtId="0" fontId="4" fillId="0" borderId="10" xfId="56" applyNumberFormat="1" applyFont="1" applyBorder="1" applyAlignment="1">
      <alignment horizontal="right" vertical="center"/>
      <protection/>
    </xf>
    <xf numFmtId="2" fontId="4" fillId="0" borderId="10" xfId="56" applyNumberFormat="1" applyFont="1" applyBorder="1" applyAlignment="1">
      <alignment horizontal="right" vertical="center"/>
      <protection/>
    </xf>
    <xf numFmtId="0" fontId="5" fillId="0" borderId="10" xfId="52" applyNumberFormat="1" applyFont="1" applyBorder="1" applyAlignment="1">
      <alignment horizontal="left" wrapText="1"/>
      <protection/>
    </xf>
    <xf numFmtId="0" fontId="5" fillId="0" borderId="11" xfId="52" applyNumberFormat="1" applyFont="1" applyBorder="1" applyAlignment="1">
      <alignment horizontal="left" vertical="top"/>
      <protection/>
    </xf>
    <xf numFmtId="164" fontId="6" fillId="0" borderId="11" xfId="52" applyNumberFormat="1" applyFont="1" applyBorder="1" applyAlignment="1">
      <alignment horizontal="center" vertical="top"/>
      <protection/>
    </xf>
    <xf numFmtId="2" fontId="5" fillId="0" borderId="11" xfId="52" applyNumberFormat="1" applyFont="1" applyBorder="1" applyAlignment="1">
      <alignment horizontal="right" vertical="center"/>
      <protection/>
    </xf>
    <xf numFmtId="0" fontId="5" fillId="0" borderId="12" xfId="52" applyFont="1" applyBorder="1" applyAlignment="1">
      <alignment horizontal="left"/>
      <protection/>
    </xf>
    <xf numFmtId="0" fontId="6" fillId="0" borderId="12" xfId="52" applyNumberFormat="1" applyFont="1" applyBorder="1" applyAlignment="1">
      <alignment horizontal="center" vertical="top"/>
      <protection/>
    </xf>
    <xf numFmtId="0" fontId="5" fillId="0" borderId="12" xfId="52" applyNumberFormat="1" applyFont="1" applyBorder="1" applyAlignment="1">
      <alignment horizontal="right" vertical="center"/>
      <protection/>
    </xf>
    <xf numFmtId="0" fontId="5" fillId="0" borderId="10" xfId="52" applyFont="1" applyBorder="1" applyAlignment="1">
      <alignment horizontal="left"/>
      <protection/>
    </xf>
    <xf numFmtId="164" fontId="6" fillId="0" borderId="10" xfId="52" applyNumberFormat="1" applyFont="1" applyBorder="1" applyAlignment="1">
      <alignment horizontal="center" vertical="top"/>
      <protection/>
    </xf>
    <xf numFmtId="2" fontId="5" fillId="0" borderId="10" xfId="52" applyNumberFormat="1" applyFont="1" applyBorder="1" applyAlignment="1">
      <alignment horizontal="right" vertical="center"/>
      <protection/>
    </xf>
    <xf numFmtId="0" fontId="5" fillId="0" borderId="10" xfId="52" applyNumberFormat="1" applyFont="1" applyBorder="1" applyAlignment="1">
      <alignment horizontal="right" vertical="center"/>
      <protection/>
    </xf>
    <xf numFmtId="0" fontId="5" fillId="0" borderId="11" xfId="52" applyNumberFormat="1" applyFont="1" applyBorder="1" applyAlignment="1">
      <alignment horizontal="right" vertical="center"/>
      <protection/>
    </xf>
    <xf numFmtId="0" fontId="5" fillId="0" borderId="11" xfId="52" applyNumberFormat="1" applyFont="1" applyBorder="1" applyAlignment="1">
      <alignment horizontal="left" wrapText="1"/>
      <protection/>
    </xf>
    <xf numFmtId="0" fontId="5" fillId="0" borderId="12" xfId="52" applyNumberFormat="1" applyFont="1" applyBorder="1" applyAlignment="1">
      <alignment horizontal="left" wrapText="1"/>
      <protection/>
    </xf>
    <xf numFmtId="0" fontId="20" fillId="0" borderId="10" xfId="52" applyNumberFormat="1" applyFont="1" applyBorder="1" applyAlignment="1">
      <alignment horizontal="left" wrapText="1" indent="2"/>
      <protection/>
    </xf>
    <xf numFmtId="0" fontId="6" fillId="0" borderId="10" xfId="52" applyNumberFormat="1" applyFont="1" applyBorder="1" applyAlignment="1">
      <alignment horizontal="center" vertical="top"/>
      <protection/>
    </xf>
    <xf numFmtId="0" fontId="5" fillId="0" borderId="10" xfId="52" applyNumberFormat="1" applyFont="1" applyBorder="1" applyAlignment="1">
      <alignment horizontal="left" wrapText="1" indent="1"/>
      <protection/>
    </xf>
    <xf numFmtId="0" fontId="5" fillId="0" borderId="10" xfId="52" applyNumberFormat="1" applyFont="1" applyBorder="1" applyAlignment="1">
      <alignment horizontal="left" wrapText="1" indent="2"/>
      <protection/>
    </xf>
    <xf numFmtId="0" fontId="6" fillId="0" borderId="13" xfId="52" applyNumberFormat="1" applyFont="1" applyBorder="1" applyAlignment="1">
      <alignment horizontal="center" vertical="top"/>
      <protection/>
    </xf>
    <xf numFmtId="0" fontId="15" fillId="0" borderId="10" xfId="52" applyNumberFormat="1" applyFont="1" applyBorder="1" applyAlignment="1">
      <alignment horizontal="left" wrapText="1"/>
      <protection/>
    </xf>
    <xf numFmtId="1" fontId="6" fillId="0" borderId="10" xfId="52" applyNumberFormat="1" applyFont="1" applyBorder="1" applyAlignment="1">
      <alignment horizontal="center" vertical="top"/>
      <protection/>
    </xf>
    <xf numFmtId="0" fontId="15" fillId="0" borderId="11" xfId="52" applyNumberFormat="1" applyFont="1" applyBorder="1" applyAlignment="1">
      <alignment horizontal="right" vertical="center"/>
      <protection/>
    </xf>
    <xf numFmtId="0" fontId="15" fillId="0" borderId="10" xfId="52" applyNumberFormat="1" applyFont="1" applyBorder="1" applyAlignment="1">
      <alignment horizontal="right" vertical="center"/>
      <protection/>
    </xf>
    <xf numFmtId="2" fontId="0" fillId="0" borderId="10" xfId="56" applyNumberFormat="1" applyFont="1" applyBorder="1" applyAlignment="1">
      <alignment horizontal="right" vertical="center"/>
      <protection/>
    </xf>
    <xf numFmtId="178" fontId="13" fillId="0" borderId="10" xfId="0" applyNumberFormat="1" applyFont="1" applyBorder="1" applyAlignment="1">
      <alignment horizontal="right" vertical="center"/>
    </xf>
    <xf numFmtId="0" fontId="0" fillId="0" borderId="10" xfId="52" applyNumberFormat="1" applyFont="1" applyBorder="1" applyAlignment="1">
      <alignment horizontal="center" vertical="top"/>
      <protection/>
    </xf>
    <xf numFmtId="0" fontId="0" fillId="0" borderId="10" xfId="52" applyFont="1" applyBorder="1" applyAlignment="1">
      <alignment horizontal="left"/>
      <protection/>
    </xf>
    <xf numFmtId="0" fontId="4" fillId="0" borderId="10" xfId="56" applyNumberFormat="1" applyFont="1" applyBorder="1" applyAlignment="1">
      <alignment horizontal="left" vertical="center" indent="1"/>
      <protection/>
    </xf>
    <xf numFmtId="0" fontId="0" fillId="0" borderId="10" xfId="56" applyNumberFormat="1" applyFont="1" applyBorder="1" applyAlignment="1">
      <alignment horizontal="left" vertical="center" indent="1"/>
      <protection/>
    </xf>
    <xf numFmtId="0" fontId="3" fillId="0" borderId="0" xfId="0" applyNumberFormat="1" applyFont="1" applyAlignment="1">
      <alignment horizontal="center" vertical="center"/>
    </xf>
    <xf numFmtId="0" fontId="3" fillId="0" borderId="0" xfId="0" applyNumberFormat="1" applyFont="1" applyAlignment="1">
      <alignment horizontal="center"/>
    </xf>
    <xf numFmtId="0" fontId="5" fillId="0" borderId="0" xfId="0" applyNumberFormat="1" applyFont="1" applyAlignment="1">
      <alignment horizontal="left" vertical="center" wrapText="1"/>
    </xf>
    <xf numFmtId="0" fontId="5" fillId="0" borderId="0" xfId="0" applyNumberFormat="1" applyFont="1" applyAlignment="1">
      <alignment horizontal="left" vertical="center" wrapText="1"/>
    </xf>
    <xf numFmtId="0" fontId="4" fillId="0" borderId="0" xfId="0" applyNumberFormat="1" applyFont="1" applyAlignment="1">
      <alignment horizontal="left" vertical="center" wrapText="1"/>
    </xf>
    <xf numFmtId="0" fontId="5" fillId="0" borderId="0" xfId="0" applyNumberFormat="1" applyFont="1" applyAlignment="1">
      <alignment horizontal="left" wrapText="1"/>
    </xf>
    <xf numFmtId="0" fontId="5" fillId="0" borderId="12" xfId="57" applyNumberFormat="1" applyFont="1" applyBorder="1" applyAlignment="1">
      <alignment horizontal="left" wrapText="1"/>
      <protection/>
    </xf>
    <xf numFmtId="0" fontId="5" fillId="0" borderId="10" xfId="57" applyNumberFormat="1" applyFont="1" applyBorder="1" applyAlignment="1">
      <alignment horizontal="left" wrapText="1"/>
      <protection/>
    </xf>
    <xf numFmtId="0" fontId="5" fillId="0" borderId="11" xfId="57" applyNumberFormat="1" applyFont="1" applyBorder="1" applyAlignment="1">
      <alignment horizontal="left" wrapText="1"/>
      <protection/>
    </xf>
    <xf numFmtId="0" fontId="15" fillId="0" borderId="10" xfId="57" applyNumberFormat="1" applyFont="1" applyBorder="1" applyAlignment="1">
      <alignment horizontal="left" wrapText="1"/>
      <protection/>
    </xf>
    <xf numFmtId="0" fontId="17" fillId="0" borderId="0" xfId="57" applyFont="1" applyAlignment="1">
      <alignment horizontal="left"/>
      <protection/>
    </xf>
    <xf numFmtId="0" fontId="15" fillId="0" borderId="10" xfId="57" applyNumberFormat="1" applyFont="1" applyBorder="1" applyAlignment="1">
      <alignment horizontal="center" vertical="center"/>
      <protection/>
    </xf>
    <xf numFmtId="0" fontId="16" fillId="0" borderId="10" xfId="57" applyNumberFormat="1" applyFont="1" applyBorder="1" applyAlignment="1">
      <alignment horizontal="center" vertical="center" wrapText="1"/>
      <protection/>
    </xf>
    <xf numFmtId="1" fontId="18" fillId="0" borderId="10" xfId="57" applyNumberFormat="1" applyFont="1" applyBorder="1" applyAlignment="1">
      <alignment horizontal="center" vertical="center"/>
      <protection/>
    </xf>
    <xf numFmtId="0" fontId="15" fillId="0" borderId="10" xfId="57" applyFont="1" applyBorder="1" applyAlignment="1">
      <alignment horizontal="left"/>
      <protection/>
    </xf>
    <xf numFmtId="0" fontId="5" fillId="0" borderId="11" xfId="57" applyNumberFormat="1" applyFont="1" applyBorder="1" applyAlignment="1">
      <alignment horizontal="left" vertical="top"/>
      <protection/>
    </xf>
    <xf numFmtId="0" fontId="5" fillId="0" borderId="12" xfId="57" applyFont="1" applyBorder="1" applyAlignment="1">
      <alignment horizontal="left"/>
      <protection/>
    </xf>
    <xf numFmtId="0" fontId="5" fillId="0" borderId="10" xfId="57" applyFont="1" applyBorder="1" applyAlignment="1">
      <alignment horizontal="left"/>
      <protection/>
    </xf>
    <xf numFmtId="0" fontId="0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wrapText="1"/>
    </xf>
    <xf numFmtId="49" fontId="9" fillId="0" borderId="15" xfId="55" applyNumberFormat="1" applyFont="1" applyBorder="1" applyAlignment="1">
      <alignment horizontal="center"/>
      <protection/>
    </xf>
    <xf numFmtId="49" fontId="9" fillId="0" borderId="16" xfId="55" applyNumberFormat="1" applyFont="1" applyBorder="1" applyAlignment="1">
      <alignment horizontal="center"/>
      <protection/>
    </xf>
    <xf numFmtId="49" fontId="9" fillId="0" borderId="17" xfId="55" applyNumberFormat="1" applyFont="1" applyBorder="1" applyAlignment="1">
      <alignment horizontal="center"/>
      <protection/>
    </xf>
    <xf numFmtId="10" fontId="9" fillId="0" borderId="15" xfId="55" applyNumberFormat="1" applyFont="1" applyBorder="1" applyAlignment="1">
      <alignment horizontal="center"/>
      <protection/>
    </xf>
    <xf numFmtId="0" fontId="9" fillId="0" borderId="16" xfId="55" applyFont="1" applyBorder="1" applyAlignment="1">
      <alignment horizontal="center"/>
      <protection/>
    </xf>
    <xf numFmtId="0" fontId="9" fillId="0" borderId="17" xfId="55" applyFont="1" applyBorder="1" applyAlignment="1">
      <alignment horizontal="center"/>
      <protection/>
    </xf>
    <xf numFmtId="10" fontId="9" fillId="0" borderId="16" xfId="55" applyNumberFormat="1" applyFont="1" applyBorder="1" applyAlignment="1">
      <alignment horizontal="center"/>
      <protection/>
    </xf>
    <xf numFmtId="10" fontId="9" fillId="0" borderId="17" xfId="55" applyNumberFormat="1" applyFont="1" applyBorder="1" applyAlignment="1">
      <alignment horizontal="center"/>
      <protection/>
    </xf>
    <xf numFmtId="0" fontId="7" fillId="0" borderId="15" xfId="55" applyFont="1" applyBorder="1" applyAlignment="1">
      <alignment horizontal="center" wrapText="1"/>
      <protection/>
    </xf>
    <xf numFmtId="0" fontId="7" fillId="0" borderId="16" xfId="55" applyFont="1" applyBorder="1" applyAlignment="1">
      <alignment horizontal="center" wrapText="1"/>
      <protection/>
    </xf>
    <xf numFmtId="0" fontId="7" fillId="0" borderId="17" xfId="55" applyFont="1" applyBorder="1" applyAlignment="1">
      <alignment horizontal="center" wrapText="1"/>
      <protection/>
    </xf>
    <xf numFmtId="0" fontId="7" fillId="0" borderId="15" xfId="55" applyFont="1" applyBorder="1" applyAlignment="1">
      <alignment horizontal="left" wrapText="1"/>
      <protection/>
    </xf>
    <xf numFmtId="0" fontId="7" fillId="0" borderId="16" xfId="55" applyFont="1" applyBorder="1" applyAlignment="1">
      <alignment horizontal="left" wrapText="1"/>
      <protection/>
    </xf>
    <xf numFmtId="0" fontId="7" fillId="0" borderId="17" xfId="55" applyFont="1" applyBorder="1" applyAlignment="1">
      <alignment horizontal="left" wrapText="1"/>
      <protection/>
    </xf>
    <xf numFmtId="4" fontId="9" fillId="0" borderId="15" xfId="55" applyNumberFormat="1" applyFont="1" applyBorder="1" applyAlignment="1">
      <alignment horizontal="center"/>
      <protection/>
    </xf>
    <xf numFmtId="4" fontId="9" fillId="0" borderId="16" xfId="55" applyNumberFormat="1" applyFont="1" applyBorder="1" applyAlignment="1">
      <alignment horizontal="center"/>
      <protection/>
    </xf>
    <xf numFmtId="4" fontId="9" fillId="0" borderId="17" xfId="55" applyNumberFormat="1" applyFont="1" applyBorder="1" applyAlignment="1">
      <alignment horizontal="center"/>
      <protection/>
    </xf>
    <xf numFmtId="0" fontId="9" fillId="0" borderId="15" xfId="55" applyFont="1" applyBorder="1" applyAlignment="1">
      <alignment horizontal="center" vertical="top" wrapText="1"/>
      <protection/>
    </xf>
    <xf numFmtId="0" fontId="9" fillId="0" borderId="16" xfId="55" applyFont="1" applyBorder="1" applyAlignment="1">
      <alignment horizontal="center" vertical="top" wrapText="1"/>
      <protection/>
    </xf>
    <xf numFmtId="0" fontId="9" fillId="0" borderId="17" xfId="55" applyFont="1" applyBorder="1" applyAlignment="1">
      <alignment horizontal="center" vertical="top" wrapText="1"/>
      <protection/>
    </xf>
    <xf numFmtId="0" fontId="9" fillId="0" borderId="15" xfId="55" applyFont="1" applyBorder="1" applyAlignment="1">
      <alignment horizontal="center"/>
      <protection/>
    </xf>
    <xf numFmtId="0" fontId="11" fillId="0" borderId="15" xfId="55" applyFont="1" applyBorder="1" applyAlignment="1">
      <alignment horizontal="center" vertical="top" wrapText="1"/>
      <protection/>
    </xf>
    <xf numFmtId="0" fontId="11" fillId="0" borderId="16" xfId="55" applyFont="1" applyBorder="1" applyAlignment="1">
      <alignment horizontal="center" vertical="top" wrapText="1"/>
      <protection/>
    </xf>
    <xf numFmtId="0" fontId="11" fillId="0" borderId="17" xfId="55" applyFont="1" applyBorder="1" applyAlignment="1">
      <alignment horizontal="center" vertical="top" wrapText="1"/>
      <protection/>
    </xf>
    <xf numFmtId="10" fontId="14" fillId="0" borderId="15" xfId="55" applyNumberFormat="1" applyFont="1" applyBorder="1" applyAlignment="1">
      <alignment horizontal="center"/>
      <protection/>
    </xf>
    <xf numFmtId="10" fontId="14" fillId="0" borderId="16" xfId="55" applyNumberFormat="1" applyFont="1" applyBorder="1" applyAlignment="1">
      <alignment horizontal="center"/>
      <protection/>
    </xf>
    <xf numFmtId="10" fontId="14" fillId="0" borderId="17" xfId="55" applyNumberFormat="1" applyFont="1" applyBorder="1" applyAlignment="1">
      <alignment horizontal="center"/>
      <protection/>
    </xf>
    <xf numFmtId="0" fontId="10" fillId="0" borderId="0" xfId="55" applyFont="1" applyAlignment="1">
      <alignment horizontal="center"/>
      <protection/>
    </xf>
    <xf numFmtId="0" fontId="7" fillId="0" borderId="13" xfId="55" applyFont="1" applyBorder="1" applyAlignment="1">
      <alignment horizontal="center"/>
      <protection/>
    </xf>
    <xf numFmtId="0" fontId="7" fillId="0" borderId="18" xfId="55" applyFont="1" applyBorder="1" applyAlignment="1">
      <alignment horizontal="center" wrapText="1"/>
      <protection/>
    </xf>
    <xf numFmtId="49" fontId="14" fillId="0" borderId="15" xfId="55" applyNumberFormat="1" applyFont="1" applyBorder="1" applyAlignment="1">
      <alignment horizontal="center"/>
      <protection/>
    </xf>
    <xf numFmtId="49" fontId="14" fillId="0" borderId="16" xfId="55" applyNumberFormat="1" applyFont="1" applyBorder="1" applyAlignment="1">
      <alignment horizontal="center"/>
      <protection/>
    </xf>
    <xf numFmtId="49" fontId="14" fillId="0" borderId="17" xfId="55" applyNumberFormat="1" applyFont="1" applyBorder="1" applyAlignment="1">
      <alignment horizontal="center"/>
      <protection/>
    </xf>
    <xf numFmtId="0" fontId="7" fillId="0" borderId="18" xfId="55" applyFont="1" applyBorder="1" applyAlignment="1">
      <alignment horizontal="center"/>
      <protection/>
    </xf>
    <xf numFmtId="0" fontId="9" fillId="0" borderId="13" xfId="55" applyFont="1" applyBorder="1" applyAlignment="1">
      <alignment horizontal="center"/>
      <protection/>
    </xf>
    <xf numFmtId="0" fontId="9" fillId="0" borderId="13" xfId="55" applyFont="1" applyBorder="1" applyAlignment="1">
      <alignment horizontal="center" wrapText="1"/>
      <protection/>
    </xf>
    <xf numFmtId="4" fontId="9" fillId="0" borderId="13" xfId="55" applyNumberFormat="1" applyFont="1" applyBorder="1" applyAlignment="1">
      <alignment horizontal="center" wrapText="1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Баланс" xfId="52"/>
    <cellStyle name="Обычный_Изменение" xfId="53"/>
    <cellStyle name="Обычный_Изменение_1" xfId="54"/>
    <cellStyle name="Обычный_Справка о несоблюдении" xfId="55"/>
    <cellStyle name="Обычный_ССА" xfId="56"/>
    <cellStyle name="Обычный_СЧА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E45"/>
  <sheetViews>
    <sheetView zoomScalePageLayoutView="0" workbookViewId="0" topLeftCell="A1">
      <selection activeCell="H26" sqref="H26"/>
    </sheetView>
  </sheetViews>
  <sheetFormatPr defaultColWidth="10.66015625" defaultRowHeight="11.25"/>
  <cols>
    <col min="1" max="1" width="2.33203125" style="0" customWidth="1"/>
    <col min="2" max="2" width="79.66015625" style="0" customWidth="1"/>
    <col min="3" max="3" width="9.83203125" style="1" customWidth="1"/>
    <col min="4" max="5" width="16.5" style="0" customWidth="1"/>
  </cols>
  <sheetData>
    <row r="1" spans="2:3" ht="10.5" customHeight="1">
      <c r="B1" s="2"/>
      <c r="C1" s="2"/>
    </row>
    <row r="2" spans="2:5" s="4" customFormat="1" ht="12" customHeight="1">
      <c r="B2" s="5"/>
      <c r="E2" s="7" t="s">
        <v>202</v>
      </c>
    </row>
    <row r="3" spans="2:5" s="4" customFormat="1" ht="12" customHeight="1">
      <c r="B3" s="5"/>
      <c r="E3" s="7" t="s">
        <v>1</v>
      </c>
    </row>
    <row r="4" spans="2:5" s="4" customFormat="1" ht="12" customHeight="1">
      <c r="B4" s="5"/>
      <c r="E4" s="7" t="s">
        <v>2</v>
      </c>
    </row>
    <row r="5" spans="2:5" s="4" customFormat="1" ht="12" customHeight="1">
      <c r="B5" s="5"/>
      <c r="E5" s="7" t="s">
        <v>3</v>
      </c>
    </row>
    <row r="6" spans="2:5" s="4" customFormat="1" ht="12" customHeight="1">
      <c r="B6" s="5"/>
      <c r="E6" s="7" t="s">
        <v>4</v>
      </c>
    </row>
    <row r="7" spans="2:5" s="4" customFormat="1" ht="12" customHeight="1">
      <c r="B7" s="5"/>
      <c r="E7" s="7" t="s">
        <v>5</v>
      </c>
    </row>
    <row r="8" spans="2:5" s="4" customFormat="1" ht="12" customHeight="1">
      <c r="B8" s="179" t="s">
        <v>143</v>
      </c>
      <c r="C8" s="179"/>
      <c r="D8" s="179"/>
      <c r="E8" s="179"/>
    </row>
    <row r="9" spans="2:5" s="4" customFormat="1" ht="12" customHeight="1">
      <c r="B9" s="180" t="s">
        <v>379</v>
      </c>
      <c r="C9" s="180"/>
      <c r="D9" s="180"/>
      <c r="E9" s="180"/>
    </row>
    <row r="10" spans="2:5" ht="12" customHeight="1">
      <c r="B10" s="10" t="s">
        <v>7</v>
      </c>
      <c r="C10" s="11"/>
      <c r="D10" s="11"/>
      <c r="E10" s="11"/>
    </row>
    <row r="11" spans="2:5" ht="11.25" customHeight="1">
      <c r="B11" s="12" t="s">
        <v>8</v>
      </c>
      <c r="C11" s="11"/>
      <c r="D11" s="11"/>
      <c r="E11" s="11"/>
    </row>
    <row r="12" spans="2:5" s="13" customFormat="1" ht="9" customHeight="1">
      <c r="B12" s="181" t="s">
        <v>242</v>
      </c>
      <c r="C12" s="182"/>
      <c r="D12" s="182"/>
      <c r="E12" s="182"/>
    </row>
    <row r="13" spans="2:5" ht="11.25" customHeight="1">
      <c r="B13" s="181" t="s">
        <v>325</v>
      </c>
      <c r="C13" s="182"/>
      <c r="D13" s="182"/>
      <c r="E13" s="182"/>
    </row>
    <row r="15" spans="2:5" ht="36.75" customHeight="1">
      <c r="B15" s="31" t="s">
        <v>57</v>
      </c>
      <c r="C15" s="16" t="s">
        <v>147</v>
      </c>
      <c r="D15" s="16" t="s">
        <v>203</v>
      </c>
      <c r="E15" s="16" t="s">
        <v>204</v>
      </c>
    </row>
    <row r="16" spans="2:5" ht="11.25">
      <c r="B16" s="17">
        <v>1</v>
      </c>
      <c r="C16" s="17">
        <v>2</v>
      </c>
      <c r="D16" s="17">
        <v>3</v>
      </c>
      <c r="E16" s="17">
        <v>4</v>
      </c>
    </row>
    <row r="17" spans="2:5" ht="48" customHeight="1">
      <c r="B17" s="64" t="s">
        <v>205</v>
      </c>
      <c r="C17" s="72">
        <v>100</v>
      </c>
      <c r="D17" s="74">
        <v>26048.14604</v>
      </c>
      <c r="E17" s="74">
        <f>E19+E20+E21+E23</f>
        <v>15622.26311</v>
      </c>
    </row>
    <row r="18" spans="2:5" ht="14.25" customHeight="1">
      <c r="B18" s="65" t="s">
        <v>206</v>
      </c>
      <c r="C18" s="75"/>
      <c r="D18" s="76"/>
      <c r="E18" s="76"/>
    </row>
    <row r="19" spans="2:5" ht="32.25" customHeight="1">
      <c r="B19" s="65" t="s">
        <v>207</v>
      </c>
      <c r="C19" s="71">
        <v>110</v>
      </c>
      <c r="D19" s="74">
        <v>25183.51705</v>
      </c>
      <c r="E19" s="74">
        <v>14971.8509</v>
      </c>
    </row>
    <row r="20" spans="2:5" ht="54.75" customHeight="1">
      <c r="B20" s="65" t="s">
        <v>208</v>
      </c>
      <c r="C20" s="71">
        <v>120</v>
      </c>
      <c r="D20" s="74">
        <v>16.11161</v>
      </c>
      <c r="E20" s="74">
        <v>16.11161</v>
      </c>
    </row>
    <row r="21" spans="2:5" ht="26.25" customHeight="1">
      <c r="B21" s="65" t="s">
        <v>209</v>
      </c>
      <c r="C21" s="71">
        <v>130</v>
      </c>
      <c r="D21" s="74">
        <v>109.02224</v>
      </c>
      <c r="E21" s="100">
        <v>104.80546</v>
      </c>
    </row>
    <row r="22" spans="2:5" ht="57" customHeight="1">
      <c r="B22" s="65" t="s">
        <v>210</v>
      </c>
      <c r="C22" s="71">
        <v>140</v>
      </c>
      <c r="D22" s="74">
        <v>0</v>
      </c>
      <c r="E22" s="74">
        <v>0</v>
      </c>
    </row>
    <row r="23" spans="2:5" ht="21.75" customHeight="1">
      <c r="B23" s="65" t="s">
        <v>211</v>
      </c>
      <c r="C23" s="71">
        <v>150</v>
      </c>
      <c r="D23" s="74">
        <v>739.49514</v>
      </c>
      <c r="E23" s="74">
        <v>529.49514</v>
      </c>
    </row>
    <row r="24" spans="2:5" ht="41.25" customHeight="1">
      <c r="B24" s="65" t="s">
        <v>212</v>
      </c>
      <c r="C24" s="71">
        <v>200</v>
      </c>
      <c r="D24" s="102">
        <v>641</v>
      </c>
      <c r="E24" s="76">
        <f>E26+E27+E28+E29+E30</f>
        <v>650</v>
      </c>
    </row>
    <row r="25" spans="2:5" ht="11.25" customHeight="1">
      <c r="B25" s="65" t="s">
        <v>206</v>
      </c>
      <c r="C25" s="75"/>
      <c r="D25" s="102"/>
      <c r="E25" s="76"/>
    </row>
    <row r="26" spans="2:5" ht="24" customHeight="1">
      <c r="B26" s="65" t="s">
        <v>213</v>
      </c>
      <c r="C26" s="71">
        <v>210</v>
      </c>
      <c r="D26" s="102">
        <v>632</v>
      </c>
      <c r="E26" s="76">
        <v>641</v>
      </c>
    </row>
    <row r="27" spans="2:5" ht="52.5" customHeight="1">
      <c r="B27" s="65" t="s">
        <v>214</v>
      </c>
      <c r="C27" s="71">
        <v>220</v>
      </c>
      <c r="D27" s="102">
        <v>3</v>
      </c>
      <c r="E27" s="76">
        <v>3</v>
      </c>
    </row>
    <row r="28" spans="2:5" ht="28.5" customHeight="1">
      <c r="B28" s="65" t="s">
        <v>215</v>
      </c>
      <c r="C28" s="71">
        <v>230</v>
      </c>
      <c r="D28" s="102">
        <v>5</v>
      </c>
      <c r="E28" s="76">
        <v>5</v>
      </c>
    </row>
    <row r="29" spans="2:5" ht="48" customHeight="1">
      <c r="B29" s="65" t="s">
        <v>216</v>
      </c>
      <c r="C29" s="71">
        <v>240</v>
      </c>
      <c r="D29" s="102">
        <v>0</v>
      </c>
      <c r="E29" s="76">
        <v>0</v>
      </c>
    </row>
    <row r="30" spans="2:5" ht="19.5" customHeight="1">
      <c r="B30" s="65" t="s">
        <v>217</v>
      </c>
      <c r="C30" s="71">
        <v>250</v>
      </c>
      <c r="D30" s="102">
        <v>1</v>
      </c>
      <c r="E30" s="76">
        <v>1</v>
      </c>
    </row>
    <row r="33" ht="11.25">
      <c r="B33" s="18"/>
    </row>
    <row r="34" spans="2:5" ht="17.25" customHeight="1">
      <c r="B34" s="83" t="s">
        <v>54</v>
      </c>
      <c r="C34" s="84" t="s">
        <v>275</v>
      </c>
      <c r="D34" s="85"/>
      <c r="E34" s="85"/>
    </row>
    <row r="35" spans="2:5" ht="12">
      <c r="B35" s="85"/>
      <c r="C35" s="86"/>
      <c r="D35" s="85"/>
      <c r="E35" s="85"/>
    </row>
    <row r="36" spans="2:5" ht="12">
      <c r="B36" s="85"/>
      <c r="C36" s="86"/>
      <c r="D36" s="85"/>
      <c r="E36" s="85"/>
    </row>
    <row r="37" spans="2:5" ht="12">
      <c r="B37" s="85"/>
      <c r="C37" s="86"/>
      <c r="D37" s="85"/>
      <c r="E37" s="85"/>
    </row>
    <row r="38" spans="2:5" ht="12">
      <c r="B38" s="83" t="s">
        <v>218</v>
      </c>
      <c r="C38" s="84" t="s">
        <v>272</v>
      </c>
      <c r="D38" s="85"/>
      <c r="E38" s="85"/>
    </row>
    <row r="39" spans="2:5" ht="12">
      <c r="B39" s="85"/>
      <c r="C39" s="86"/>
      <c r="D39" s="85"/>
      <c r="E39" s="85"/>
    </row>
    <row r="40" spans="2:5" ht="12">
      <c r="B40" s="85"/>
      <c r="C40" s="86"/>
      <c r="D40" s="85"/>
      <c r="E40" s="85"/>
    </row>
    <row r="41" spans="2:5" ht="12">
      <c r="B41" s="85"/>
      <c r="C41" s="86"/>
      <c r="D41" s="85"/>
      <c r="E41" s="85"/>
    </row>
    <row r="42" spans="2:5" ht="12">
      <c r="B42" s="83" t="s">
        <v>255</v>
      </c>
      <c r="C42" s="84" t="s">
        <v>256</v>
      </c>
      <c r="D42" s="85"/>
      <c r="E42" s="85"/>
    </row>
    <row r="43" spans="2:5" ht="12">
      <c r="B43" s="85"/>
      <c r="C43" s="86"/>
      <c r="D43" s="85"/>
      <c r="E43" s="85"/>
    </row>
    <row r="44" spans="2:5" ht="12">
      <c r="B44" s="85"/>
      <c r="C44" s="86"/>
      <c r="D44" s="85"/>
      <c r="E44" s="85"/>
    </row>
    <row r="45" spans="2:5" ht="12">
      <c r="B45" s="85"/>
      <c r="C45" s="86"/>
      <c r="D45" s="85"/>
      <c r="E45" s="85"/>
    </row>
  </sheetData>
  <sheetProtection/>
  <mergeCells count="4">
    <mergeCell ref="B8:E8"/>
    <mergeCell ref="B9:E9"/>
    <mergeCell ref="B12:E12"/>
    <mergeCell ref="B13:E13"/>
  </mergeCells>
  <printOptions/>
  <pageMargins left="0.75" right="0.75" top="1" bottom="1" header="0.5" footer="0.5"/>
  <pageSetup fitToHeight="1" fitToWidth="1" horizontalDpi="600" verticalDpi="6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1"/>
  <sheetViews>
    <sheetView zoomScalePageLayoutView="0" workbookViewId="0" topLeftCell="A55">
      <selection activeCell="B14" sqref="B14:F14"/>
    </sheetView>
  </sheetViews>
  <sheetFormatPr defaultColWidth="10.66015625" defaultRowHeight="11.25"/>
  <cols>
    <col min="1" max="1" width="8.16015625" style="0" customWidth="1"/>
    <col min="2" max="2" width="40.33203125" style="0" customWidth="1"/>
    <col min="3" max="3" width="10" style="0" customWidth="1"/>
    <col min="4" max="4" width="5" style="0" customWidth="1"/>
    <col min="5" max="5" width="5.16015625" style="0" customWidth="1"/>
    <col min="6" max="6" width="20.16015625" style="0" customWidth="1"/>
    <col min="7" max="7" width="4.5" style="1" customWidth="1"/>
    <col min="8" max="9" width="20.83203125" style="0" customWidth="1"/>
  </cols>
  <sheetData>
    <row r="1" spans="2:7" ht="10.5" customHeight="1">
      <c r="B1" s="10" t="s">
        <v>157</v>
      </c>
      <c r="G1"/>
    </row>
    <row r="2" ht="12">
      <c r="B2" s="10" t="s">
        <v>158</v>
      </c>
    </row>
    <row r="3" ht="12">
      <c r="B3" s="10" t="s">
        <v>159</v>
      </c>
    </row>
    <row r="4" spans="1:7" ht="12" customHeight="1">
      <c r="A4" s="180" t="s">
        <v>250</v>
      </c>
      <c r="B4" s="180"/>
      <c r="C4" s="180"/>
      <c r="D4" s="180"/>
      <c r="E4" s="180"/>
      <c r="F4" s="180"/>
      <c r="G4"/>
    </row>
    <row r="5" spans="2:3" s="13" customFormat="1" ht="26.25" customHeight="1">
      <c r="B5" s="182" t="s">
        <v>9</v>
      </c>
      <c r="C5" s="182"/>
    </row>
    <row r="6" spans="2:7" ht="11.25" customHeight="1">
      <c r="B6" s="183" t="s">
        <v>91</v>
      </c>
      <c r="C6" s="183"/>
      <c r="D6" s="183"/>
      <c r="E6" s="183"/>
      <c r="F6" s="183"/>
      <c r="G6"/>
    </row>
    <row r="7" spans="2:6" s="13" customFormat="1" ht="14.25" customHeight="1">
      <c r="B7" s="181" t="s">
        <v>160</v>
      </c>
      <c r="C7" s="182"/>
      <c r="D7" s="182"/>
      <c r="E7" s="182"/>
      <c r="F7" s="182"/>
    </row>
    <row r="8" spans="2:6" s="13" customFormat="1" ht="9" customHeight="1">
      <c r="B8" s="182" t="s">
        <v>241</v>
      </c>
      <c r="C8" s="182"/>
      <c r="D8" s="182"/>
      <c r="E8" s="182"/>
      <c r="F8" s="182"/>
    </row>
    <row r="9" spans="2:9" ht="11.25">
      <c r="B9" s="189" t="s">
        <v>257</v>
      </c>
      <c r="C9" s="189"/>
      <c r="D9" s="189"/>
      <c r="E9" s="189"/>
      <c r="F9" s="189"/>
      <c r="G9" s="105"/>
      <c r="H9" s="105"/>
      <c r="I9" s="106" t="s">
        <v>332</v>
      </c>
    </row>
    <row r="10" spans="2:9" ht="17.25" customHeight="1">
      <c r="B10" s="190" t="s">
        <v>161</v>
      </c>
      <c r="C10" s="190"/>
      <c r="D10" s="190"/>
      <c r="E10" s="190"/>
      <c r="F10" s="190"/>
      <c r="G10" s="191" t="s">
        <v>12</v>
      </c>
      <c r="H10" s="107" t="s">
        <v>333</v>
      </c>
      <c r="I10" s="107" t="s">
        <v>334</v>
      </c>
    </row>
    <row r="11" spans="2:9" ht="26.25" customHeight="1">
      <c r="B11" s="190"/>
      <c r="C11" s="190"/>
      <c r="D11" s="190"/>
      <c r="E11" s="190"/>
      <c r="F11" s="190"/>
      <c r="G11" s="191"/>
      <c r="H11" s="108" t="s">
        <v>162</v>
      </c>
      <c r="I11" s="108" t="s">
        <v>163</v>
      </c>
    </row>
    <row r="12" spans="2:9" ht="18" customHeight="1">
      <c r="B12" s="192">
        <v>1</v>
      </c>
      <c r="C12" s="192"/>
      <c r="D12" s="192"/>
      <c r="E12" s="192"/>
      <c r="F12" s="192"/>
      <c r="G12" s="109">
        <v>2</v>
      </c>
      <c r="H12" s="109">
        <v>3</v>
      </c>
      <c r="I12" s="109">
        <v>4</v>
      </c>
    </row>
    <row r="13" spans="2:9" ht="11.25">
      <c r="B13" s="193" t="s">
        <v>164</v>
      </c>
      <c r="C13" s="193"/>
      <c r="D13" s="193"/>
      <c r="E13" s="193"/>
      <c r="F13" s="193"/>
      <c r="G13" s="110"/>
      <c r="H13" s="111"/>
      <c r="I13" s="111"/>
    </row>
    <row r="14" spans="2:9" ht="9.75" customHeight="1">
      <c r="B14" s="194" t="s">
        <v>165</v>
      </c>
      <c r="C14" s="194"/>
      <c r="D14" s="194"/>
      <c r="E14" s="194"/>
      <c r="F14" s="194"/>
      <c r="G14" s="112">
        <v>10</v>
      </c>
      <c r="H14" s="113" t="s">
        <v>335</v>
      </c>
      <c r="I14" s="113" t="s">
        <v>336</v>
      </c>
    </row>
    <row r="15" spans="2:9" ht="9" customHeight="1">
      <c r="B15" s="195" t="s">
        <v>16</v>
      </c>
      <c r="C15" s="195"/>
      <c r="D15" s="195"/>
      <c r="E15" s="195"/>
      <c r="F15" s="195"/>
      <c r="G15" s="115"/>
      <c r="H15" s="116"/>
      <c r="I15" s="114"/>
    </row>
    <row r="16" spans="2:9" ht="11.25">
      <c r="B16" s="196" t="s">
        <v>17</v>
      </c>
      <c r="C16" s="196"/>
      <c r="D16" s="196"/>
      <c r="E16" s="196"/>
      <c r="F16" s="196"/>
      <c r="G16" s="118">
        <v>11</v>
      </c>
      <c r="H16" s="119" t="s">
        <v>335</v>
      </c>
      <c r="I16" s="119" t="s">
        <v>336</v>
      </c>
    </row>
    <row r="17" spans="2:9" ht="11.25">
      <c r="B17" s="196" t="s">
        <v>18</v>
      </c>
      <c r="C17" s="196"/>
      <c r="D17" s="196"/>
      <c r="E17" s="196"/>
      <c r="F17" s="196"/>
      <c r="G17" s="118">
        <v>12</v>
      </c>
      <c r="H17" s="119" t="s">
        <v>19</v>
      </c>
      <c r="I17" s="119" t="s">
        <v>19</v>
      </c>
    </row>
    <row r="18" spans="2:9" ht="9.75" customHeight="1">
      <c r="B18" s="194" t="s">
        <v>166</v>
      </c>
      <c r="C18" s="194"/>
      <c r="D18" s="194"/>
      <c r="E18" s="194"/>
      <c r="F18" s="194"/>
      <c r="G18" s="112">
        <v>20</v>
      </c>
      <c r="H18" s="113" t="s">
        <v>19</v>
      </c>
      <c r="I18" s="113" t="s">
        <v>19</v>
      </c>
    </row>
    <row r="19" spans="2:9" ht="9" customHeight="1">
      <c r="B19" s="195" t="s">
        <v>16</v>
      </c>
      <c r="C19" s="195"/>
      <c r="D19" s="195"/>
      <c r="E19" s="195"/>
      <c r="F19" s="195"/>
      <c r="G19" s="115"/>
      <c r="H19" s="116"/>
      <c r="I19" s="114"/>
    </row>
    <row r="20" spans="2:9" ht="11.25">
      <c r="B20" s="196" t="s">
        <v>17</v>
      </c>
      <c r="C20" s="196"/>
      <c r="D20" s="196"/>
      <c r="E20" s="196"/>
      <c r="F20" s="196"/>
      <c r="G20" s="118">
        <v>21</v>
      </c>
      <c r="H20" s="119" t="s">
        <v>19</v>
      </c>
      <c r="I20" s="119" t="s">
        <v>19</v>
      </c>
    </row>
    <row r="21" spans="2:9" ht="11.25">
      <c r="B21" s="196" t="s">
        <v>18</v>
      </c>
      <c r="C21" s="196"/>
      <c r="D21" s="196"/>
      <c r="E21" s="196"/>
      <c r="F21" s="196"/>
      <c r="G21" s="118">
        <v>22</v>
      </c>
      <c r="H21" s="119" t="s">
        <v>19</v>
      </c>
      <c r="I21" s="119" t="s">
        <v>19</v>
      </c>
    </row>
    <row r="22" spans="2:9" ht="11.25" customHeight="1">
      <c r="B22" s="186" t="s">
        <v>167</v>
      </c>
      <c r="C22" s="186"/>
      <c r="D22" s="186"/>
      <c r="E22" s="186"/>
      <c r="F22" s="186"/>
      <c r="G22" s="118">
        <v>30</v>
      </c>
      <c r="H22" s="113" t="s">
        <v>19</v>
      </c>
      <c r="I22" s="113" t="s">
        <v>19</v>
      </c>
    </row>
    <row r="23" spans="2:9" ht="11.25" customHeight="1">
      <c r="B23" s="186" t="s">
        <v>168</v>
      </c>
      <c r="C23" s="186"/>
      <c r="D23" s="186"/>
      <c r="E23" s="186"/>
      <c r="F23" s="186"/>
      <c r="G23" s="118">
        <v>40</v>
      </c>
      <c r="H23" s="113" t="s">
        <v>19</v>
      </c>
      <c r="I23" s="113" t="s">
        <v>19</v>
      </c>
    </row>
    <row r="24" spans="2:9" ht="11.25" customHeight="1">
      <c r="B24" s="186" t="s">
        <v>169</v>
      </c>
      <c r="C24" s="186"/>
      <c r="D24" s="186"/>
      <c r="E24" s="186"/>
      <c r="F24" s="186"/>
      <c r="G24" s="118">
        <v>50</v>
      </c>
      <c r="H24" s="113" t="s">
        <v>19</v>
      </c>
      <c r="I24" s="113" t="s">
        <v>19</v>
      </c>
    </row>
    <row r="25" spans="2:9" ht="11.25" customHeight="1">
      <c r="B25" s="186" t="s">
        <v>170</v>
      </c>
      <c r="C25" s="186"/>
      <c r="D25" s="186"/>
      <c r="E25" s="186"/>
      <c r="F25" s="186"/>
      <c r="G25" s="118">
        <v>60</v>
      </c>
      <c r="H25" s="113" t="s">
        <v>19</v>
      </c>
      <c r="I25" s="113" t="s">
        <v>19</v>
      </c>
    </row>
    <row r="26" spans="2:9" ht="11.25" customHeight="1">
      <c r="B26" s="186" t="s">
        <v>171</v>
      </c>
      <c r="C26" s="186"/>
      <c r="D26" s="186"/>
      <c r="E26" s="186"/>
      <c r="F26" s="186"/>
      <c r="G26" s="118">
        <v>70</v>
      </c>
      <c r="H26" s="113" t="s">
        <v>337</v>
      </c>
      <c r="I26" s="113" t="s">
        <v>338</v>
      </c>
    </row>
    <row r="27" spans="2:9" ht="11.25" customHeight="1">
      <c r="B27" s="186" t="s">
        <v>33</v>
      </c>
      <c r="C27" s="186"/>
      <c r="D27" s="186"/>
      <c r="E27" s="186"/>
      <c r="F27" s="186"/>
      <c r="G27" s="118">
        <v>80</v>
      </c>
      <c r="H27" s="113" t="s">
        <v>19</v>
      </c>
      <c r="I27" s="113" t="s">
        <v>19</v>
      </c>
    </row>
    <row r="28" spans="2:9" ht="11.25" customHeight="1">
      <c r="B28" s="186" t="s">
        <v>172</v>
      </c>
      <c r="C28" s="186"/>
      <c r="D28" s="186"/>
      <c r="E28" s="186"/>
      <c r="F28" s="186"/>
      <c r="G28" s="118">
        <v>90</v>
      </c>
      <c r="H28" s="120" t="s">
        <v>19</v>
      </c>
      <c r="I28" s="120" t="s">
        <v>19</v>
      </c>
    </row>
    <row r="29" spans="2:9" ht="11.25" customHeight="1">
      <c r="B29" s="186" t="s">
        <v>173</v>
      </c>
      <c r="C29" s="186"/>
      <c r="D29" s="186"/>
      <c r="E29" s="186"/>
      <c r="F29" s="186"/>
      <c r="G29" s="118">
        <v>91</v>
      </c>
      <c r="H29" s="119" t="s">
        <v>19</v>
      </c>
      <c r="I29" s="119" t="s">
        <v>19</v>
      </c>
    </row>
    <row r="30" spans="2:9" ht="11.25" customHeight="1">
      <c r="B30" s="186" t="s">
        <v>174</v>
      </c>
      <c r="C30" s="186"/>
      <c r="D30" s="186"/>
      <c r="E30" s="186"/>
      <c r="F30" s="186"/>
      <c r="G30" s="118">
        <v>92</v>
      </c>
      <c r="H30" s="119" t="s">
        <v>19</v>
      </c>
      <c r="I30" s="119" t="s">
        <v>19</v>
      </c>
    </row>
    <row r="31" spans="2:9" ht="11.25" customHeight="1">
      <c r="B31" s="186" t="s">
        <v>175</v>
      </c>
      <c r="C31" s="186"/>
      <c r="D31" s="186"/>
      <c r="E31" s="186"/>
      <c r="F31" s="186"/>
      <c r="G31" s="121">
        <v>100</v>
      </c>
      <c r="H31" s="120" t="s">
        <v>19</v>
      </c>
      <c r="I31" s="120" t="s">
        <v>19</v>
      </c>
    </row>
    <row r="32" spans="2:9" ht="9.75" customHeight="1">
      <c r="B32" s="187" t="s">
        <v>34</v>
      </c>
      <c r="C32" s="187"/>
      <c r="D32" s="187"/>
      <c r="E32" s="187"/>
      <c r="F32" s="187"/>
      <c r="G32" s="122">
        <v>110</v>
      </c>
      <c r="H32" s="113" t="s">
        <v>19</v>
      </c>
      <c r="I32" s="113" t="s">
        <v>19</v>
      </c>
    </row>
    <row r="33" spans="2:9" ht="9" customHeight="1">
      <c r="B33" s="185" t="s">
        <v>16</v>
      </c>
      <c r="C33" s="185"/>
      <c r="D33" s="185"/>
      <c r="E33" s="185"/>
      <c r="F33" s="185"/>
      <c r="G33" s="115"/>
      <c r="H33" s="114"/>
      <c r="I33" s="114"/>
    </row>
    <row r="34" spans="2:9" ht="11.25" customHeight="1">
      <c r="B34" s="186" t="s">
        <v>35</v>
      </c>
      <c r="C34" s="186"/>
      <c r="D34" s="186"/>
      <c r="E34" s="186"/>
      <c r="F34" s="186"/>
      <c r="G34" s="121">
        <v>111</v>
      </c>
      <c r="H34" s="113" t="s">
        <v>19</v>
      </c>
      <c r="I34" s="113" t="s">
        <v>19</v>
      </c>
    </row>
    <row r="35" spans="2:9" ht="11.25" customHeight="1">
      <c r="B35" s="186" t="s">
        <v>38</v>
      </c>
      <c r="C35" s="186"/>
      <c r="D35" s="186"/>
      <c r="E35" s="186"/>
      <c r="F35" s="186"/>
      <c r="G35" s="121">
        <v>112</v>
      </c>
      <c r="H35" s="113" t="s">
        <v>19</v>
      </c>
      <c r="I35" s="113" t="s">
        <v>19</v>
      </c>
    </row>
    <row r="36" spans="2:9" ht="11.25" customHeight="1">
      <c r="B36" s="186" t="s">
        <v>39</v>
      </c>
      <c r="C36" s="186"/>
      <c r="D36" s="186"/>
      <c r="E36" s="186"/>
      <c r="F36" s="186"/>
      <c r="G36" s="121">
        <v>113</v>
      </c>
      <c r="H36" s="113" t="s">
        <v>19</v>
      </c>
      <c r="I36" s="113" t="s">
        <v>19</v>
      </c>
    </row>
    <row r="37" spans="2:9" ht="11.25" customHeight="1">
      <c r="B37" s="186" t="s">
        <v>40</v>
      </c>
      <c r="C37" s="186"/>
      <c r="D37" s="186"/>
      <c r="E37" s="186"/>
      <c r="F37" s="186"/>
      <c r="G37" s="121">
        <v>114</v>
      </c>
      <c r="H37" s="113" t="s">
        <v>19</v>
      </c>
      <c r="I37" s="113" t="s">
        <v>19</v>
      </c>
    </row>
    <row r="38" spans="2:9" ht="11.25" customHeight="1">
      <c r="B38" s="186" t="s">
        <v>176</v>
      </c>
      <c r="C38" s="186"/>
      <c r="D38" s="186"/>
      <c r="E38" s="186"/>
      <c r="F38" s="186"/>
      <c r="G38" s="121">
        <v>120</v>
      </c>
      <c r="H38" s="120" t="s">
        <v>19</v>
      </c>
      <c r="I38" s="120" t="s">
        <v>19</v>
      </c>
    </row>
    <row r="39" spans="2:9" ht="30" customHeight="1">
      <c r="B39" s="187" t="s">
        <v>177</v>
      </c>
      <c r="C39" s="187"/>
      <c r="D39" s="187"/>
      <c r="E39" s="187"/>
      <c r="F39" s="187"/>
      <c r="G39" s="122">
        <v>130</v>
      </c>
      <c r="H39" s="123" t="s">
        <v>19</v>
      </c>
      <c r="I39" s="123" t="s">
        <v>19</v>
      </c>
    </row>
    <row r="40" spans="2:9" ht="39" customHeight="1">
      <c r="B40" s="186" t="s">
        <v>284</v>
      </c>
      <c r="C40" s="186"/>
      <c r="D40" s="186"/>
      <c r="E40" s="186"/>
      <c r="F40" s="186"/>
      <c r="G40" s="121">
        <v>140</v>
      </c>
      <c r="H40" s="120" t="s">
        <v>19</v>
      </c>
      <c r="I40" s="120" t="s">
        <v>19</v>
      </c>
    </row>
    <row r="41" spans="2:9" ht="11.25" customHeight="1">
      <c r="B41" s="186" t="s">
        <v>41</v>
      </c>
      <c r="C41" s="186"/>
      <c r="D41" s="186"/>
      <c r="E41" s="186"/>
      <c r="F41" s="186"/>
      <c r="G41" s="121">
        <v>150</v>
      </c>
      <c r="H41" s="113" t="s">
        <v>19</v>
      </c>
      <c r="I41" s="113" t="s">
        <v>19</v>
      </c>
    </row>
    <row r="42" spans="2:9" ht="9.75" customHeight="1">
      <c r="B42" s="187" t="s">
        <v>178</v>
      </c>
      <c r="C42" s="187"/>
      <c r="D42" s="187"/>
      <c r="E42" s="187"/>
      <c r="F42" s="187"/>
      <c r="G42" s="122">
        <v>160</v>
      </c>
      <c r="H42" s="113" t="s">
        <v>19</v>
      </c>
      <c r="I42" s="113" t="s">
        <v>19</v>
      </c>
    </row>
    <row r="43" spans="2:9" ht="9" customHeight="1">
      <c r="B43" s="185" t="s">
        <v>16</v>
      </c>
      <c r="C43" s="185"/>
      <c r="D43" s="185"/>
      <c r="E43" s="185"/>
      <c r="F43" s="185"/>
      <c r="G43" s="115"/>
      <c r="H43" s="114"/>
      <c r="I43" s="114"/>
    </row>
    <row r="44" spans="2:9" ht="11.25" customHeight="1">
      <c r="B44" s="186" t="s">
        <v>179</v>
      </c>
      <c r="C44" s="186"/>
      <c r="D44" s="186"/>
      <c r="E44" s="186"/>
      <c r="F44" s="186"/>
      <c r="G44" s="121">
        <v>161</v>
      </c>
      <c r="H44" s="113" t="s">
        <v>19</v>
      </c>
      <c r="I44" s="113" t="s">
        <v>19</v>
      </c>
    </row>
    <row r="45" spans="2:9" ht="9.75" customHeight="1">
      <c r="B45" s="187" t="s">
        <v>180</v>
      </c>
      <c r="C45" s="187"/>
      <c r="D45" s="187"/>
      <c r="E45" s="187"/>
      <c r="F45" s="187"/>
      <c r="G45" s="122">
        <v>170</v>
      </c>
      <c r="H45" s="113" t="s">
        <v>19</v>
      </c>
      <c r="I45" s="113" t="s">
        <v>19</v>
      </c>
    </row>
    <row r="46" spans="2:9" ht="9" customHeight="1">
      <c r="B46" s="185" t="s">
        <v>16</v>
      </c>
      <c r="C46" s="185"/>
      <c r="D46" s="185"/>
      <c r="E46" s="185"/>
      <c r="F46" s="185"/>
      <c r="G46" s="115"/>
      <c r="H46" s="114"/>
      <c r="I46" s="114"/>
    </row>
    <row r="47" spans="2:9" ht="11.25" customHeight="1">
      <c r="B47" s="186" t="s">
        <v>179</v>
      </c>
      <c r="C47" s="186"/>
      <c r="D47" s="186"/>
      <c r="E47" s="186"/>
      <c r="F47" s="186"/>
      <c r="G47" s="121">
        <v>171</v>
      </c>
      <c r="H47" s="113" t="s">
        <v>19</v>
      </c>
      <c r="I47" s="113" t="s">
        <v>19</v>
      </c>
    </row>
    <row r="48" spans="2:9" ht="9.75" customHeight="1">
      <c r="B48" s="187" t="s">
        <v>181</v>
      </c>
      <c r="C48" s="187"/>
      <c r="D48" s="187"/>
      <c r="E48" s="187"/>
      <c r="F48" s="187"/>
      <c r="G48" s="122">
        <v>180</v>
      </c>
      <c r="H48" s="113" t="s">
        <v>19</v>
      </c>
      <c r="I48" s="113" t="s">
        <v>19</v>
      </c>
    </row>
    <row r="49" spans="2:9" ht="9" customHeight="1">
      <c r="B49" s="185" t="s">
        <v>16</v>
      </c>
      <c r="C49" s="185"/>
      <c r="D49" s="185"/>
      <c r="E49" s="185"/>
      <c r="F49" s="185"/>
      <c r="G49" s="115"/>
      <c r="H49" s="114"/>
      <c r="I49" s="114"/>
    </row>
    <row r="50" spans="2:9" ht="11.25" customHeight="1">
      <c r="B50" s="186" t="s">
        <v>182</v>
      </c>
      <c r="C50" s="186"/>
      <c r="D50" s="186"/>
      <c r="E50" s="186"/>
      <c r="F50" s="186"/>
      <c r="G50" s="121">
        <v>181</v>
      </c>
      <c r="H50" s="113" t="s">
        <v>19</v>
      </c>
      <c r="I50" s="113" t="s">
        <v>19</v>
      </c>
    </row>
    <row r="51" spans="2:9" ht="9.75" customHeight="1">
      <c r="B51" s="187" t="s">
        <v>183</v>
      </c>
      <c r="C51" s="187"/>
      <c r="D51" s="187"/>
      <c r="E51" s="187"/>
      <c r="F51" s="187"/>
      <c r="G51" s="122">
        <v>190</v>
      </c>
      <c r="H51" s="113" t="s">
        <v>19</v>
      </c>
      <c r="I51" s="113" t="s">
        <v>19</v>
      </c>
    </row>
    <row r="52" spans="2:9" ht="9" customHeight="1">
      <c r="B52" s="185" t="s">
        <v>16</v>
      </c>
      <c r="C52" s="185"/>
      <c r="D52" s="185"/>
      <c r="E52" s="185"/>
      <c r="F52" s="185"/>
      <c r="G52" s="115"/>
      <c r="H52" s="114"/>
      <c r="I52" s="114"/>
    </row>
    <row r="53" spans="2:9" ht="27" customHeight="1">
      <c r="B53" s="186" t="s">
        <v>182</v>
      </c>
      <c r="C53" s="186"/>
      <c r="D53" s="186"/>
      <c r="E53" s="186"/>
      <c r="F53" s="186"/>
      <c r="G53" s="121">
        <v>191</v>
      </c>
      <c r="H53" s="113" t="s">
        <v>19</v>
      </c>
      <c r="I53" s="113" t="s">
        <v>19</v>
      </c>
    </row>
    <row r="54" spans="2:9" ht="33" customHeight="1">
      <c r="B54" s="186" t="s">
        <v>184</v>
      </c>
      <c r="C54" s="186"/>
      <c r="D54" s="186"/>
      <c r="E54" s="186"/>
      <c r="F54" s="186"/>
      <c r="G54" s="121">
        <v>200</v>
      </c>
      <c r="H54" s="113" t="s">
        <v>19</v>
      </c>
      <c r="I54" s="113" t="s">
        <v>19</v>
      </c>
    </row>
    <row r="55" spans="2:9" ht="27" customHeight="1">
      <c r="B55" s="186" t="s">
        <v>185</v>
      </c>
      <c r="C55" s="186"/>
      <c r="D55" s="186"/>
      <c r="E55" s="186"/>
      <c r="F55" s="186"/>
      <c r="G55" s="121">
        <v>210</v>
      </c>
      <c r="H55" s="113" t="s">
        <v>19</v>
      </c>
      <c r="I55" s="113" t="s">
        <v>19</v>
      </c>
    </row>
    <row r="56" spans="2:9" ht="41.25" customHeight="1">
      <c r="B56" s="186" t="s">
        <v>285</v>
      </c>
      <c r="C56" s="186"/>
      <c r="D56" s="186"/>
      <c r="E56" s="186"/>
      <c r="F56" s="186"/>
      <c r="G56" s="121">
        <v>220</v>
      </c>
      <c r="H56" s="120" t="s">
        <v>19</v>
      </c>
      <c r="I56" s="120" t="s">
        <v>19</v>
      </c>
    </row>
    <row r="57" spans="2:9" ht="32.25" customHeight="1">
      <c r="B57" s="186" t="s">
        <v>186</v>
      </c>
      <c r="C57" s="186"/>
      <c r="D57" s="186"/>
      <c r="E57" s="186"/>
      <c r="F57" s="186"/>
      <c r="G57" s="121">
        <v>230</v>
      </c>
      <c r="H57" s="120" t="s">
        <v>19</v>
      </c>
      <c r="I57" s="120" t="s">
        <v>19</v>
      </c>
    </row>
    <row r="58" spans="2:9" ht="22.5" customHeight="1">
      <c r="B58" s="186" t="s">
        <v>187</v>
      </c>
      <c r="C58" s="186"/>
      <c r="D58" s="186"/>
      <c r="E58" s="186"/>
      <c r="F58" s="186"/>
      <c r="G58" s="121">
        <v>240</v>
      </c>
      <c r="H58" s="113" t="s">
        <v>19</v>
      </c>
      <c r="I58" s="113" t="s">
        <v>19</v>
      </c>
    </row>
    <row r="59" spans="2:9" ht="21.75" customHeight="1">
      <c r="B59" s="186" t="s">
        <v>188</v>
      </c>
      <c r="C59" s="186"/>
      <c r="D59" s="186"/>
      <c r="E59" s="186"/>
      <c r="F59" s="186"/>
      <c r="G59" s="121">
        <v>250</v>
      </c>
      <c r="H59" s="119" t="s">
        <v>19</v>
      </c>
      <c r="I59" s="119" t="s">
        <v>19</v>
      </c>
    </row>
    <row r="60" spans="2:9" ht="21" customHeight="1">
      <c r="B60" s="187" t="s">
        <v>189</v>
      </c>
      <c r="C60" s="187"/>
      <c r="D60" s="187"/>
      <c r="E60" s="187"/>
      <c r="F60" s="187"/>
      <c r="G60" s="122">
        <v>260</v>
      </c>
      <c r="H60" s="113" t="s">
        <v>339</v>
      </c>
      <c r="I60" s="113" t="s">
        <v>340</v>
      </c>
    </row>
    <row r="61" spans="2:9" ht="18.75" customHeight="1">
      <c r="B61" s="185" t="s">
        <v>16</v>
      </c>
      <c r="C61" s="185"/>
      <c r="D61" s="185"/>
      <c r="E61" s="185"/>
      <c r="F61" s="185"/>
      <c r="G61" s="115"/>
      <c r="H61" s="114"/>
      <c r="I61" s="114"/>
    </row>
    <row r="62" spans="2:9" ht="18.75" customHeight="1">
      <c r="B62" s="186" t="s">
        <v>190</v>
      </c>
      <c r="C62" s="186"/>
      <c r="D62" s="186"/>
      <c r="E62" s="186"/>
      <c r="F62" s="186"/>
      <c r="G62" s="121">
        <v>261</v>
      </c>
      <c r="H62" s="119" t="s">
        <v>339</v>
      </c>
      <c r="I62" s="119" t="s">
        <v>340</v>
      </c>
    </row>
    <row r="63" spans="2:9" ht="19.5" customHeight="1">
      <c r="B63" s="186" t="s">
        <v>191</v>
      </c>
      <c r="C63" s="186"/>
      <c r="D63" s="186"/>
      <c r="E63" s="186"/>
      <c r="F63" s="186"/>
      <c r="G63" s="121">
        <v>262</v>
      </c>
      <c r="H63" s="119" t="s">
        <v>19</v>
      </c>
      <c r="I63" s="119" t="s">
        <v>19</v>
      </c>
    </row>
    <row r="64" spans="2:9" ht="31.5" customHeight="1">
      <c r="B64" s="186" t="s">
        <v>192</v>
      </c>
      <c r="C64" s="186"/>
      <c r="D64" s="186"/>
      <c r="E64" s="186"/>
      <c r="F64" s="186"/>
      <c r="G64" s="121">
        <v>263</v>
      </c>
      <c r="H64" s="113" t="s">
        <v>19</v>
      </c>
      <c r="I64" s="113" t="s">
        <v>19</v>
      </c>
    </row>
    <row r="65" spans="2:9" ht="21" customHeight="1">
      <c r="B65" s="186" t="s">
        <v>193</v>
      </c>
      <c r="C65" s="186"/>
      <c r="D65" s="186"/>
      <c r="E65" s="186"/>
      <c r="F65" s="186"/>
      <c r="G65" s="121">
        <v>264</v>
      </c>
      <c r="H65" s="119" t="s">
        <v>19</v>
      </c>
      <c r="I65" s="119" t="s">
        <v>19</v>
      </c>
    </row>
    <row r="66" spans="2:9" ht="27" customHeight="1">
      <c r="B66" s="188" t="s">
        <v>194</v>
      </c>
      <c r="C66" s="188"/>
      <c r="D66" s="188"/>
      <c r="E66" s="188"/>
      <c r="F66" s="188"/>
      <c r="G66" s="121">
        <v>270</v>
      </c>
      <c r="H66" s="113" t="s">
        <v>341</v>
      </c>
      <c r="I66" s="113" t="s">
        <v>342</v>
      </c>
    </row>
    <row r="67" spans="2:9" ht="11.25">
      <c r="B67" s="193" t="s">
        <v>195</v>
      </c>
      <c r="C67" s="193"/>
      <c r="D67" s="193"/>
      <c r="E67" s="193"/>
      <c r="F67" s="193"/>
      <c r="G67" s="124"/>
      <c r="H67" s="117"/>
      <c r="I67" s="117"/>
    </row>
    <row r="68" spans="2:9" ht="11.25" customHeight="1">
      <c r="B68" s="186" t="s">
        <v>50</v>
      </c>
      <c r="C68" s="186"/>
      <c r="D68" s="186"/>
      <c r="E68" s="186"/>
      <c r="F68" s="186"/>
      <c r="G68" s="121">
        <v>300</v>
      </c>
      <c r="H68" s="119" t="s">
        <v>343</v>
      </c>
      <c r="I68" s="119" t="s">
        <v>344</v>
      </c>
    </row>
    <row r="69" spans="2:9" ht="18" customHeight="1">
      <c r="B69" s="186" t="s">
        <v>196</v>
      </c>
      <c r="C69" s="186"/>
      <c r="D69" s="186"/>
      <c r="E69" s="186"/>
      <c r="F69" s="186"/>
      <c r="G69" s="121">
        <v>310</v>
      </c>
      <c r="H69" s="119" t="s">
        <v>345</v>
      </c>
      <c r="I69" s="119" t="s">
        <v>346</v>
      </c>
    </row>
    <row r="70" spans="2:9" ht="24.75" customHeight="1">
      <c r="B70" s="186" t="s">
        <v>197</v>
      </c>
      <c r="C70" s="186"/>
      <c r="D70" s="186"/>
      <c r="E70" s="186"/>
      <c r="F70" s="186"/>
      <c r="G70" s="121">
        <v>320</v>
      </c>
      <c r="H70" s="119" t="s">
        <v>19</v>
      </c>
      <c r="I70" s="119" t="s">
        <v>19</v>
      </c>
    </row>
    <row r="71" spans="2:9" ht="11.25" customHeight="1">
      <c r="B71" s="188" t="s">
        <v>198</v>
      </c>
      <c r="C71" s="188"/>
      <c r="D71" s="188"/>
      <c r="E71" s="188"/>
      <c r="F71" s="188"/>
      <c r="G71" s="121">
        <v>330</v>
      </c>
      <c r="H71" s="113" t="s">
        <v>347</v>
      </c>
      <c r="I71" s="113" t="s">
        <v>348</v>
      </c>
    </row>
    <row r="72" spans="2:9" ht="15" customHeight="1">
      <c r="B72" s="188" t="s">
        <v>199</v>
      </c>
      <c r="C72" s="188"/>
      <c r="D72" s="188"/>
      <c r="E72" s="188"/>
      <c r="F72" s="188"/>
      <c r="G72" s="121">
        <v>400</v>
      </c>
      <c r="H72" s="113" t="s">
        <v>349</v>
      </c>
      <c r="I72" s="113" t="s">
        <v>350</v>
      </c>
    </row>
    <row r="73" spans="2:9" ht="22.5" customHeight="1">
      <c r="B73" s="186" t="s">
        <v>200</v>
      </c>
      <c r="C73" s="186"/>
      <c r="D73" s="186"/>
      <c r="E73" s="186"/>
      <c r="F73" s="186"/>
      <c r="G73" s="121">
        <v>500</v>
      </c>
      <c r="H73" s="125">
        <v>15622.26311</v>
      </c>
      <c r="I73" s="125">
        <v>15622.26311</v>
      </c>
    </row>
    <row r="74" spans="2:9" ht="22.5" customHeight="1">
      <c r="B74" s="186" t="s">
        <v>201</v>
      </c>
      <c r="C74" s="186"/>
      <c r="D74" s="186"/>
      <c r="E74" s="186"/>
      <c r="F74" s="186"/>
      <c r="G74" s="121">
        <v>600</v>
      </c>
      <c r="H74" s="119" t="s">
        <v>351</v>
      </c>
      <c r="I74" s="119" t="s">
        <v>352</v>
      </c>
    </row>
    <row r="75" s="13" customFormat="1" ht="24" customHeight="1"/>
    <row r="76" spans="2:9" s="13" customFormat="1" ht="13.5" customHeight="1">
      <c r="B76" s="184" t="s">
        <v>54</v>
      </c>
      <c r="C76" s="184"/>
      <c r="D76" s="184"/>
      <c r="F76" s="91"/>
      <c r="G76" s="181" t="s">
        <v>277</v>
      </c>
      <c r="H76" s="181"/>
      <c r="I76" s="181"/>
    </row>
    <row r="77" s="13" customFormat="1" ht="14.25" customHeight="1"/>
    <row r="78" spans="2:9" s="13" customFormat="1" ht="12.75" customHeight="1">
      <c r="B78" s="184" t="s">
        <v>278</v>
      </c>
      <c r="C78" s="184"/>
      <c r="D78" s="184"/>
      <c r="F78" s="92"/>
      <c r="G78" s="181" t="s">
        <v>279</v>
      </c>
      <c r="H78" s="181"/>
      <c r="I78" s="181"/>
    </row>
    <row r="79" s="13" customFormat="1" ht="11.25" customHeight="1"/>
    <row r="80" spans="2:9" s="13" customFormat="1" ht="9" customHeight="1">
      <c r="B80" s="184" t="s">
        <v>255</v>
      </c>
      <c r="C80" s="184"/>
      <c r="D80" s="184"/>
      <c r="F80" s="91"/>
      <c r="G80" s="181" t="s">
        <v>280</v>
      </c>
      <c r="H80" s="181"/>
      <c r="I80" s="181"/>
    </row>
    <row r="81" ht="6" customHeight="1">
      <c r="G81"/>
    </row>
  </sheetData>
  <sheetProtection/>
  <mergeCells count="77">
    <mergeCell ref="B52:F52"/>
    <mergeCell ref="B72:F72"/>
    <mergeCell ref="B73:F73"/>
    <mergeCell ref="B74:F74"/>
    <mergeCell ref="B59:F59"/>
    <mergeCell ref="B60:F60"/>
    <mergeCell ref="B61:F61"/>
    <mergeCell ref="B62:F62"/>
    <mergeCell ref="B63:F63"/>
    <mergeCell ref="B64:F64"/>
    <mergeCell ref="B42:F42"/>
    <mergeCell ref="B47:F47"/>
    <mergeCell ref="B48:F48"/>
    <mergeCell ref="B49:F49"/>
    <mergeCell ref="B50:F50"/>
    <mergeCell ref="B51:F51"/>
    <mergeCell ref="B32:F32"/>
    <mergeCell ref="B37:F37"/>
    <mergeCell ref="B38:F38"/>
    <mergeCell ref="B39:F39"/>
    <mergeCell ref="B40:F40"/>
    <mergeCell ref="B41:F41"/>
    <mergeCell ref="B26:F26"/>
    <mergeCell ref="B27:F27"/>
    <mergeCell ref="B28:F28"/>
    <mergeCell ref="B29:F29"/>
    <mergeCell ref="B30:F30"/>
    <mergeCell ref="B31:F31"/>
    <mergeCell ref="B20:F20"/>
    <mergeCell ref="B21:F21"/>
    <mergeCell ref="B22:F22"/>
    <mergeCell ref="B23:F23"/>
    <mergeCell ref="B24:F24"/>
    <mergeCell ref="B25:F25"/>
    <mergeCell ref="G10:G11"/>
    <mergeCell ref="B12:F12"/>
    <mergeCell ref="B13:F13"/>
    <mergeCell ref="B14:F14"/>
    <mergeCell ref="B15:F15"/>
    <mergeCell ref="B16:F16"/>
    <mergeCell ref="B69:F69"/>
    <mergeCell ref="B65:F65"/>
    <mergeCell ref="B66:F66"/>
    <mergeCell ref="B70:F70"/>
    <mergeCell ref="B71:F71"/>
    <mergeCell ref="B9:F9"/>
    <mergeCell ref="B10:F11"/>
    <mergeCell ref="B17:F17"/>
    <mergeCell ref="B18:F18"/>
    <mergeCell ref="B19:F19"/>
    <mergeCell ref="B56:F56"/>
    <mergeCell ref="B57:F57"/>
    <mergeCell ref="B58:F58"/>
    <mergeCell ref="B53:F53"/>
    <mergeCell ref="B54:F54"/>
    <mergeCell ref="B68:F68"/>
    <mergeCell ref="B67:F67"/>
    <mergeCell ref="B80:D80"/>
    <mergeCell ref="B43:F43"/>
    <mergeCell ref="B44:F44"/>
    <mergeCell ref="B45:F45"/>
    <mergeCell ref="B46:F46"/>
    <mergeCell ref="B33:F33"/>
    <mergeCell ref="B34:F34"/>
    <mergeCell ref="B35:F35"/>
    <mergeCell ref="B36:F36"/>
    <mergeCell ref="B55:F55"/>
    <mergeCell ref="A4:F4"/>
    <mergeCell ref="B5:C5"/>
    <mergeCell ref="B8:F8"/>
    <mergeCell ref="B6:F6"/>
    <mergeCell ref="B7:F7"/>
    <mergeCell ref="G80:I80"/>
    <mergeCell ref="G76:I76"/>
    <mergeCell ref="B78:D78"/>
    <mergeCell ref="G78:I78"/>
    <mergeCell ref="B76:D76"/>
  </mergeCells>
  <printOptions/>
  <pageMargins left="0.75" right="0.4" top="0.31" bottom="0.35" header="0.33" footer="0.33"/>
  <pageSetup fitToHeight="1" fitToWidth="1" horizontalDpi="600" verticalDpi="600" orientation="portrait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7"/>
  <sheetViews>
    <sheetView zoomScalePageLayoutView="0" workbookViewId="0" topLeftCell="A1">
      <selection activeCell="F16" sqref="F16"/>
    </sheetView>
  </sheetViews>
  <sheetFormatPr defaultColWidth="10.66015625" defaultRowHeight="11.25"/>
  <cols>
    <col min="1" max="1" width="2.33203125" style="0" customWidth="1"/>
    <col min="2" max="2" width="82.16015625" style="0" customWidth="1"/>
    <col min="3" max="3" width="9.83203125" style="1" customWidth="1"/>
    <col min="4" max="4" width="31" style="0" customWidth="1"/>
    <col min="5" max="5" width="23.83203125" style="79" customWidth="1"/>
    <col min="6" max="6" width="17.16015625" style="0" customWidth="1"/>
  </cols>
  <sheetData>
    <row r="1" spans="1:4" ht="9.75" customHeight="1">
      <c r="A1" s="34"/>
      <c r="B1" s="32"/>
      <c r="C1" s="32"/>
      <c r="D1" s="34"/>
    </row>
    <row r="2" spans="1:4" ht="12">
      <c r="A2" s="34"/>
      <c r="B2" s="38" t="s">
        <v>143</v>
      </c>
      <c r="C2" s="47"/>
      <c r="D2" s="47"/>
    </row>
    <row r="3" spans="1:4" ht="12">
      <c r="A3" s="34"/>
      <c r="B3" s="48" t="s">
        <v>144</v>
      </c>
      <c r="C3" s="49"/>
      <c r="D3" s="50"/>
    </row>
    <row r="4" spans="1:4" ht="12">
      <c r="A4" s="34"/>
      <c r="B4" s="198" t="s">
        <v>331</v>
      </c>
      <c r="C4" s="198"/>
      <c r="D4" s="198"/>
    </row>
    <row r="5" spans="1:4" ht="13.5" customHeight="1">
      <c r="A5" s="34"/>
      <c r="B5" s="40" t="s">
        <v>250</v>
      </c>
      <c r="C5" s="41"/>
      <c r="D5" s="40"/>
    </row>
    <row r="6" spans="1:5" ht="14.25" customHeight="1">
      <c r="A6" s="34"/>
      <c r="B6" s="51" t="s">
        <v>8</v>
      </c>
      <c r="C6" s="52"/>
      <c r="D6" s="52"/>
      <c r="E6" s="93"/>
    </row>
    <row r="7" spans="1:5" s="13" customFormat="1" ht="12.75" customHeight="1">
      <c r="A7" s="53"/>
      <c r="B7" s="199" t="s">
        <v>242</v>
      </c>
      <c r="C7" s="200"/>
      <c r="D7" s="200"/>
      <c r="E7" s="94"/>
    </row>
    <row r="8" spans="1:5" s="13" customFormat="1" ht="13.5" customHeight="1">
      <c r="A8" s="53"/>
      <c r="B8" s="200" t="s">
        <v>325</v>
      </c>
      <c r="C8" s="200"/>
      <c r="D8" s="200"/>
      <c r="E8" s="94"/>
    </row>
    <row r="9" spans="1:4" ht="11.25">
      <c r="A9" s="34"/>
      <c r="B9" s="34"/>
      <c r="C9" s="44"/>
      <c r="D9" s="45" t="s">
        <v>145</v>
      </c>
    </row>
    <row r="10" spans="1:4" ht="30.75" customHeight="1">
      <c r="A10" s="197"/>
      <c r="B10" s="54" t="s">
        <v>146</v>
      </c>
      <c r="C10" s="55" t="s">
        <v>147</v>
      </c>
      <c r="D10" s="55" t="s">
        <v>148</v>
      </c>
    </row>
    <row r="11" spans="1:4" ht="15" customHeight="1">
      <c r="A11" s="197"/>
      <c r="B11" s="56" t="s">
        <v>220</v>
      </c>
      <c r="C11" s="46" t="s">
        <v>221</v>
      </c>
      <c r="D11" s="46" t="s">
        <v>222</v>
      </c>
    </row>
    <row r="12" spans="1:4" ht="18" customHeight="1">
      <c r="A12" s="34"/>
      <c r="B12" s="95" t="s">
        <v>149</v>
      </c>
      <c r="C12" s="96" t="s">
        <v>230</v>
      </c>
      <c r="D12" s="103" t="s">
        <v>293</v>
      </c>
    </row>
    <row r="13" spans="1:6" ht="24.75" customHeight="1">
      <c r="A13" s="34"/>
      <c r="B13" s="97" t="s">
        <v>150</v>
      </c>
      <c r="C13" s="98" t="s">
        <v>231</v>
      </c>
      <c r="D13" s="103" t="s">
        <v>327</v>
      </c>
      <c r="F13" s="79"/>
    </row>
    <row r="14" spans="1:6" ht="28.5" customHeight="1">
      <c r="A14" s="34"/>
      <c r="B14" s="97" t="s">
        <v>151</v>
      </c>
      <c r="C14" s="98" t="s">
        <v>232</v>
      </c>
      <c r="D14" s="103" t="s">
        <v>328</v>
      </c>
      <c r="F14" s="79"/>
    </row>
    <row r="15" spans="1:6" ht="27" customHeight="1">
      <c r="A15" s="34"/>
      <c r="B15" s="97" t="s">
        <v>152</v>
      </c>
      <c r="C15" s="98" t="s">
        <v>233</v>
      </c>
      <c r="D15" s="103" t="s">
        <v>19</v>
      </c>
      <c r="F15" s="79"/>
    </row>
    <row r="16" spans="1:4" ht="27" customHeight="1">
      <c r="A16" s="34"/>
      <c r="B16" s="97" t="s">
        <v>153</v>
      </c>
      <c r="C16" s="98" t="s">
        <v>234</v>
      </c>
      <c r="D16" s="103" t="s">
        <v>19</v>
      </c>
    </row>
    <row r="17" spans="1:4" ht="24.75" customHeight="1">
      <c r="A17" s="34"/>
      <c r="B17" s="97" t="s">
        <v>154</v>
      </c>
      <c r="C17" s="98" t="s">
        <v>235</v>
      </c>
      <c r="D17" s="103" t="s">
        <v>19</v>
      </c>
    </row>
    <row r="18" spans="1:4" ht="42.75" customHeight="1">
      <c r="A18" s="34"/>
      <c r="B18" s="97" t="s">
        <v>155</v>
      </c>
      <c r="C18" s="98" t="s">
        <v>236</v>
      </c>
      <c r="D18" s="103" t="s">
        <v>329</v>
      </c>
    </row>
    <row r="19" spans="1:4" ht="28.5" customHeight="1">
      <c r="A19" s="34"/>
      <c r="B19" s="99" t="s">
        <v>156</v>
      </c>
      <c r="C19" s="98" t="s">
        <v>237</v>
      </c>
      <c r="D19" s="104" t="s">
        <v>330</v>
      </c>
    </row>
    <row r="20" spans="2:4" ht="11.25">
      <c r="B20" s="34"/>
      <c r="C20" s="44"/>
      <c r="D20" s="34"/>
    </row>
    <row r="21" ht="11.25">
      <c r="D21" s="79"/>
    </row>
    <row r="24" ht="11.25">
      <c r="B24" s="18"/>
    </row>
    <row r="25" spans="2:4" ht="12">
      <c r="B25" s="83" t="s">
        <v>54</v>
      </c>
      <c r="C25" s="84" t="s">
        <v>274</v>
      </c>
      <c r="D25" s="85"/>
    </row>
    <row r="26" spans="2:4" ht="12">
      <c r="B26" s="85"/>
      <c r="C26" s="86"/>
      <c r="D26" s="85"/>
    </row>
    <row r="27" spans="2:4" ht="12">
      <c r="B27" s="85"/>
      <c r="C27" s="86"/>
      <c r="D27" s="85"/>
    </row>
    <row r="28" spans="2:4" ht="12">
      <c r="B28" s="85"/>
      <c r="C28" s="86"/>
      <c r="D28" s="85"/>
    </row>
    <row r="29" spans="2:4" ht="12">
      <c r="B29" s="83" t="s">
        <v>218</v>
      </c>
      <c r="C29" s="84" t="s">
        <v>271</v>
      </c>
      <c r="D29" s="85"/>
    </row>
    <row r="30" spans="2:4" ht="12">
      <c r="B30" s="85"/>
      <c r="C30" s="86"/>
      <c r="D30" s="85"/>
    </row>
    <row r="31" spans="2:4" ht="12">
      <c r="B31" s="85"/>
      <c r="C31" s="86"/>
      <c r="D31" s="85"/>
    </row>
    <row r="32" spans="2:4" ht="12">
      <c r="B32" s="85"/>
      <c r="C32" s="86"/>
      <c r="D32" s="85"/>
    </row>
    <row r="33" spans="2:4" ht="12">
      <c r="B33" s="83" t="s">
        <v>255</v>
      </c>
      <c r="C33" s="84" t="s">
        <v>256</v>
      </c>
      <c r="D33" s="85"/>
    </row>
    <row r="34" spans="2:4" ht="12">
      <c r="B34" s="85"/>
      <c r="C34" s="86"/>
      <c r="D34" s="85"/>
    </row>
    <row r="35" spans="2:4" ht="12">
      <c r="B35" s="85"/>
      <c r="C35" s="86"/>
      <c r="D35" s="85"/>
    </row>
    <row r="36" spans="2:4" ht="12">
      <c r="B36" s="85"/>
      <c r="C36" s="86"/>
      <c r="D36" s="85"/>
    </row>
    <row r="37" spans="2:4" ht="12">
      <c r="B37" s="85"/>
      <c r="C37" s="86"/>
      <c r="D37" s="85"/>
    </row>
  </sheetData>
  <sheetProtection/>
  <mergeCells count="4">
    <mergeCell ref="A10:A11"/>
    <mergeCell ref="B4:D4"/>
    <mergeCell ref="B7:D7"/>
    <mergeCell ref="B8:D8"/>
  </mergeCells>
  <printOptions/>
  <pageMargins left="0.75" right="0.75" top="1" bottom="1" header="0.5" footer="0.5"/>
  <pageSetup fitToHeight="1" fitToWidth="1" horizontalDpi="600" verticalDpi="600" orientation="portrait" paperSize="9" scale="8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3"/>
  <sheetViews>
    <sheetView zoomScalePageLayoutView="0" workbookViewId="0" topLeftCell="A1">
      <selection activeCell="B3" sqref="B3"/>
    </sheetView>
  </sheetViews>
  <sheetFormatPr defaultColWidth="10.66015625" defaultRowHeight="11.25"/>
  <cols>
    <col min="1" max="1" width="2.33203125" style="0" customWidth="1"/>
    <col min="2" max="2" width="87.16015625" style="0" customWidth="1"/>
    <col min="3" max="3" width="9.66015625" style="1" customWidth="1"/>
    <col min="4" max="4" width="23.16015625" style="0" customWidth="1"/>
    <col min="5" max="5" width="19.5" style="0" customWidth="1"/>
    <col min="6" max="6" width="21.33203125" style="0" customWidth="1"/>
  </cols>
  <sheetData>
    <row r="1" spans="1:6" ht="9" customHeight="1">
      <c r="A1" s="34"/>
      <c r="B1" s="32"/>
      <c r="C1" s="32"/>
      <c r="D1" s="33"/>
      <c r="E1" s="33"/>
      <c r="F1" s="34"/>
    </row>
    <row r="2" spans="1:6" ht="12">
      <c r="A2" s="34"/>
      <c r="B2" s="35"/>
      <c r="C2" s="36"/>
      <c r="D2" s="36"/>
      <c r="E2" s="36"/>
      <c r="F2" s="37" t="s">
        <v>116</v>
      </c>
    </row>
    <row r="3" spans="1:6" ht="12">
      <c r="A3" s="34"/>
      <c r="B3" s="35"/>
      <c r="C3" s="36"/>
      <c r="D3" s="36"/>
      <c r="E3" s="36"/>
      <c r="F3" s="37" t="s">
        <v>1</v>
      </c>
    </row>
    <row r="4" spans="1:6" ht="12">
      <c r="A4" s="34"/>
      <c r="B4" s="35"/>
      <c r="C4" s="36"/>
      <c r="D4" s="36"/>
      <c r="E4" s="36"/>
      <c r="F4" s="37" t="s">
        <v>2</v>
      </c>
    </row>
    <row r="5" spans="1:6" ht="12">
      <c r="A5" s="34"/>
      <c r="B5" s="35"/>
      <c r="C5" s="36"/>
      <c r="D5" s="36"/>
      <c r="E5" s="36"/>
      <c r="F5" s="37" t="s">
        <v>3</v>
      </c>
    </row>
    <row r="6" spans="1:6" ht="12">
      <c r="A6" s="34"/>
      <c r="B6" s="35"/>
      <c r="C6" s="36"/>
      <c r="D6" s="36"/>
      <c r="E6" s="36"/>
      <c r="F6" s="37" t="s">
        <v>4</v>
      </c>
    </row>
    <row r="7" spans="1:6" ht="12">
      <c r="A7" s="34"/>
      <c r="B7" s="35"/>
      <c r="C7" s="36"/>
      <c r="D7" s="36"/>
      <c r="E7" s="36"/>
      <c r="F7" s="37" t="s">
        <v>5</v>
      </c>
    </row>
    <row r="8" spans="1:6" ht="12">
      <c r="A8" s="34"/>
      <c r="B8" s="38" t="s">
        <v>117</v>
      </c>
      <c r="C8" s="39"/>
      <c r="D8" s="39"/>
      <c r="E8" s="39"/>
      <c r="F8" s="39"/>
    </row>
    <row r="9" spans="1:6" ht="12">
      <c r="A9" s="34"/>
      <c r="B9" s="198" t="s">
        <v>378</v>
      </c>
      <c r="C9" s="198"/>
      <c r="D9" s="198"/>
      <c r="E9" s="198"/>
      <c r="F9" s="198"/>
    </row>
    <row r="10" spans="1:6" s="4" customFormat="1" ht="12" customHeight="1">
      <c r="A10" s="57"/>
      <c r="B10" s="40" t="s">
        <v>250</v>
      </c>
      <c r="C10" s="41"/>
      <c r="D10" s="40"/>
      <c r="E10" s="40"/>
      <c r="F10" s="40"/>
    </row>
    <row r="11" spans="1:6" ht="11.25" customHeight="1">
      <c r="A11" s="34"/>
      <c r="B11" s="42" t="s">
        <v>8</v>
      </c>
      <c r="C11" s="43"/>
      <c r="D11" s="43"/>
      <c r="E11" s="43"/>
      <c r="F11" s="39"/>
    </row>
    <row r="12" spans="1:6" s="13" customFormat="1" ht="20.25" customHeight="1">
      <c r="A12" s="53"/>
      <c r="B12" s="199" t="s">
        <v>242</v>
      </c>
      <c r="C12" s="200"/>
      <c r="D12" s="200"/>
      <c r="E12" s="200"/>
      <c r="F12" s="201"/>
    </row>
    <row r="13" spans="1:6" s="13" customFormat="1" ht="15.75" customHeight="1">
      <c r="A13" s="53"/>
      <c r="B13" s="200" t="s">
        <v>326</v>
      </c>
      <c r="C13" s="200"/>
      <c r="D13" s="200"/>
      <c r="E13" s="200"/>
      <c r="F13" s="201"/>
    </row>
    <row r="14" spans="1:6" ht="11.25">
      <c r="A14" s="34"/>
      <c r="B14" s="34"/>
      <c r="C14" s="44"/>
      <c r="D14" s="34"/>
      <c r="E14" s="45"/>
      <c r="F14" s="45" t="s">
        <v>10</v>
      </c>
    </row>
    <row r="15" spans="1:6" ht="78.75" customHeight="1">
      <c r="A15" s="34"/>
      <c r="B15" s="81" t="s">
        <v>118</v>
      </c>
      <c r="C15" s="81" t="s">
        <v>12</v>
      </c>
      <c r="D15" s="81" t="s">
        <v>119</v>
      </c>
      <c r="E15" s="81" t="s">
        <v>120</v>
      </c>
      <c r="F15" s="81" t="s">
        <v>121</v>
      </c>
    </row>
    <row r="16" spans="1:6" ht="12.75">
      <c r="A16" s="34"/>
      <c r="B16" s="80" t="s">
        <v>220</v>
      </c>
      <c r="C16" s="80" t="s">
        <v>221</v>
      </c>
      <c r="D16" s="80" t="s">
        <v>222</v>
      </c>
      <c r="E16" s="80" t="s">
        <v>223</v>
      </c>
      <c r="F16" s="80" t="s">
        <v>254</v>
      </c>
    </row>
    <row r="17" spans="1:6" ht="20.25" customHeight="1">
      <c r="A17" s="34"/>
      <c r="B17" s="126" t="s">
        <v>122</v>
      </c>
      <c r="C17" s="127">
        <v>100</v>
      </c>
      <c r="D17" s="128">
        <v>409.91</v>
      </c>
      <c r="E17" s="128">
        <v>1.16</v>
      </c>
      <c r="F17" s="129" t="s">
        <v>123</v>
      </c>
    </row>
    <row r="18" spans="1:6" ht="15.75" customHeight="1">
      <c r="A18" s="34"/>
      <c r="B18" s="130" t="s">
        <v>16</v>
      </c>
      <c r="C18" s="131"/>
      <c r="D18" s="130"/>
      <c r="E18" s="130"/>
      <c r="F18" s="130"/>
    </row>
    <row r="19" spans="1:6" ht="20.25" customHeight="1">
      <c r="A19" s="34"/>
      <c r="B19" s="132" t="s">
        <v>17</v>
      </c>
      <c r="C19" s="133">
        <v>110</v>
      </c>
      <c r="D19" s="173">
        <v>409.91</v>
      </c>
      <c r="E19" s="128">
        <v>1.16</v>
      </c>
      <c r="F19" s="129" t="s">
        <v>123</v>
      </c>
    </row>
    <row r="20" spans="1:6" ht="21" customHeight="1">
      <c r="A20" s="34"/>
      <c r="B20" s="134" t="s">
        <v>243</v>
      </c>
      <c r="C20" s="135"/>
      <c r="D20" s="173">
        <v>409.91</v>
      </c>
      <c r="E20" s="128">
        <v>1.16</v>
      </c>
      <c r="F20" s="129" t="s">
        <v>123</v>
      </c>
    </row>
    <row r="21" spans="1:6" ht="20.25" customHeight="1">
      <c r="A21" s="34"/>
      <c r="B21" s="132" t="s">
        <v>18</v>
      </c>
      <c r="C21" s="133">
        <v>120</v>
      </c>
      <c r="D21" s="136" t="s">
        <v>19</v>
      </c>
      <c r="E21" s="137" t="s">
        <v>19</v>
      </c>
      <c r="F21" s="129" t="s">
        <v>123</v>
      </c>
    </row>
    <row r="22" spans="1:6" ht="26.25" customHeight="1">
      <c r="A22" s="34"/>
      <c r="B22" s="126" t="s">
        <v>20</v>
      </c>
      <c r="C22" s="127">
        <v>200</v>
      </c>
      <c r="D22" s="137" t="s">
        <v>19</v>
      </c>
      <c r="E22" s="137" t="s">
        <v>19</v>
      </c>
      <c r="F22" s="129" t="s">
        <v>123</v>
      </c>
    </row>
    <row r="23" spans="1:6" ht="19.5" customHeight="1">
      <c r="A23" s="34"/>
      <c r="B23" s="130" t="s">
        <v>16</v>
      </c>
      <c r="C23" s="131"/>
      <c r="D23" s="130"/>
      <c r="E23" s="130"/>
      <c r="F23" s="130"/>
    </row>
    <row r="24" spans="1:6" ht="16.5" customHeight="1">
      <c r="A24" s="34"/>
      <c r="B24" s="132" t="s">
        <v>17</v>
      </c>
      <c r="C24" s="133">
        <v>210</v>
      </c>
      <c r="D24" s="136" t="s">
        <v>19</v>
      </c>
      <c r="E24" s="137" t="s">
        <v>19</v>
      </c>
      <c r="F24" s="129" t="s">
        <v>123</v>
      </c>
    </row>
    <row r="25" spans="1:6" ht="16.5" customHeight="1">
      <c r="A25" s="34"/>
      <c r="B25" s="132" t="s">
        <v>18</v>
      </c>
      <c r="C25" s="133">
        <v>220</v>
      </c>
      <c r="D25" s="136" t="s">
        <v>19</v>
      </c>
      <c r="E25" s="137" t="s">
        <v>19</v>
      </c>
      <c r="F25" s="129" t="s">
        <v>123</v>
      </c>
    </row>
    <row r="26" spans="1:6" ht="20.25" customHeight="1">
      <c r="A26" s="34"/>
      <c r="B26" s="138" t="s">
        <v>124</v>
      </c>
      <c r="C26" s="127">
        <v>300</v>
      </c>
      <c r="D26" s="137" t="s">
        <v>354</v>
      </c>
      <c r="E26" s="128">
        <v>78.13</v>
      </c>
      <c r="F26" s="129" t="s">
        <v>123</v>
      </c>
    </row>
    <row r="27" spans="1:6" ht="42" customHeight="1">
      <c r="A27" s="34"/>
      <c r="B27" s="139" t="s">
        <v>16</v>
      </c>
      <c r="C27" s="131"/>
      <c r="D27" s="130"/>
      <c r="E27" s="130"/>
      <c r="F27" s="130"/>
    </row>
    <row r="28" spans="1:6" ht="39" customHeight="1">
      <c r="A28" s="34"/>
      <c r="B28" s="140" t="s">
        <v>125</v>
      </c>
      <c r="C28" s="127">
        <v>310</v>
      </c>
      <c r="D28" s="137" t="s">
        <v>354</v>
      </c>
      <c r="E28" s="128">
        <v>78.13</v>
      </c>
      <c r="F28" s="129" t="s">
        <v>123</v>
      </c>
    </row>
    <row r="29" spans="1:6" ht="18.75" customHeight="1">
      <c r="A29" s="34"/>
      <c r="B29" s="141" t="s">
        <v>126</v>
      </c>
      <c r="C29" s="131"/>
      <c r="D29" s="142"/>
      <c r="E29" s="142"/>
      <c r="F29" s="142"/>
    </row>
    <row r="30" spans="1:6" ht="18" customHeight="1">
      <c r="A30" s="34"/>
      <c r="B30" s="143" t="s">
        <v>127</v>
      </c>
      <c r="C30" s="133">
        <v>311</v>
      </c>
      <c r="D30" s="137" t="s">
        <v>19</v>
      </c>
      <c r="E30" s="137" t="s">
        <v>19</v>
      </c>
      <c r="F30" s="129" t="s">
        <v>123</v>
      </c>
    </row>
    <row r="31" spans="1:6" ht="20.25" customHeight="1">
      <c r="A31" s="34"/>
      <c r="B31" s="143" t="s">
        <v>128</v>
      </c>
      <c r="C31" s="133">
        <v>312</v>
      </c>
      <c r="D31" s="137" t="s">
        <v>19</v>
      </c>
      <c r="E31" s="137" t="s">
        <v>19</v>
      </c>
      <c r="F31" s="129" t="s">
        <v>123</v>
      </c>
    </row>
    <row r="32" spans="1:6" ht="24" customHeight="1">
      <c r="A32" s="34"/>
      <c r="B32" s="143" t="s">
        <v>129</v>
      </c>
      <c r="C32" s="133">
        <v>313</v>
      </c>
      <c r="D32" s="137" t="s">
        <v>19</v>
      </c>
      <c r="E32" s="137" t="s">
        <v>19</v>
      </c>
      <c r="F32" s="129" t="s">
        <v>123</v>
      </c>
    </row>
    <row r="33" spans="1:6" ht="35.25" customHeight="1">
      <c r="A33" s="34"/>
      <c r="B33" s="143" t="s">
        <v>130</v>
      </c>
      <c r="C33" s="133">
        <v>314</v>
      </c>
      <c r="D33" s="137" t="s">
        <v>19</v>
      </c>
      <c r="E33" s="137" t="s">
        <v>19</v>
      </c>
      <c r="F33" s="129" t="s">
        <v>123</v>
      </c>
    </row>
    <row r="34" spans="1:6" ht="34.5" customHeight="1">
      <c r="A34" s="34"/>
      <c r="B34" s="143" t="s">
        <v>131</v>
      </c>
      <c r="C34" s="133">
        <v>315</v>
      </c>
      <c r="D34" s="137" t="s">
        <v>368</v>
      </c>
      <c r="E34" s="128">
        <v>61.61</v>
      </c>
      <c r="F34" s="129" t="s">
        <v>123</v>
      </c>
    </row>
    <row r="35" spans="1:6" ht="33" customHeight="1">
      <c r="A35" s="34"/>
      <c r="B35" s="144" t="s">
        <v>291</v>
      </c>
      <c r="C35" s="135"/>
      <c r="D35" s="137" t="s">
        <v>369</v>
      </c>
      <c r="E35" s="128">
        <v>3.88</v>
      </c>
      <c r="F35" s="129" t="s">
        <v>123</v>
      </c>
    </row>
    <row r="36" spans="1:6" ht="24.75" customHeight="1">
      <c r="A36" s="34"/>
      <c r="B36" s="144" t="s">
        <v>312</v>
      </c>
      <c r="C36" s="135"/>
      <c r="D36" s="137" t="s">
        <v>356</v>
      </c>
      <c r="E36" s="128">
        <v>9.9</v>
      </c>
      <c r="F36" s="129" t="s">
        <v>123</v>
      </c>
    </row>
    <row r="37" spans="1:6" ht="24.75" customHeight="1">
      <c r="A37" s="34"/>
      <c r="B37" s="144" t="s">
        <v>314</v>
      </c>
      <c r="C37" s="135"/>
      <c r="D37" s="137" t="s">
        <v>358</v>
      </c>
      <c r="E37" s="128">
        <v>6.77</v>
      </c>
      <c r="F37" s="129" t="s">
        <v>123</v>
      </c>
    </row>
    <row r="38" spans="1:6" ht="27" customHeight="1">
      <c r="A38" s="34"/>
      <c r="B38" s="144" t="s">
        <v>281</v>
      </c>
      <c r="C38" s="135"/>
      <c r="D38" s="128">
        <v>921.66</v>
      </c>
      <c r="E38" s="128">
        <v>2.6</v>
      </c>
      <c r="F38" s="129" t="s">
        <v>123</v>
      </c>
    </row>
    <row r="39" spans="1:6" ht="24" customHeight="1">
      <c r="A39" s="34"/>
      <c r="B39" s="144" t="s">
        <v>315</v>
      </c>
      <c r="C39" s="135"/>
      <c r="D39" s="137" t="s">
        <v>370</v>
      </c>
      <c r="E39" s="128">
        <v>4.08</v>
      </c>
      <c r="F39" s="129" t="s">
        <v>123</v>
      </c>
    </row>
    <row r="40" spans="1:6" ht="27" customHeight="1">
      <c r="A40" s="34"/>
      <c r="B40" s="144" t="s">
        <v>282</v>
      </c>
      <c r="C40" s="135"/>
      <c r="D40" s="137" t="s">
        <v>355</v>
      </c>
      <c r="E40" s="128">
        <v>12.05</v>
      </c>
      <c r="F40" s="129" t="s">
        <v>123</v>
      </c>
    </row>
    <row r="41" spans="1:6" ht="34.5" customHeight="1">
      <c r="A41" s="34"/>
      <c r="B41" s="144" t="s">
        <v>286</v>
      </c>
      <c r="C41" s="135"/>
      <c r="D41" s="137" t="s">
        <v>360</v>
      </c>
      <c r="E41" s="128">
        <v>8.14</v>
      </c>
      <c r="F41" s="129" t="s">
        <v>123</v>
      </c>
    </row>
    <row r="42" spans="1:6" ht="27.75" customHeight="1">
      <c r="A42" s="34"/>
      <c r="B42" s="144" t="s">
        <v>289</v>
      </c>
      <c r="C42" s="135"/>
      <c r="D42" s="137" t="s">
        <v>371</v>
      </c>
      <c r="E42" s="128">
        <v>8</v>
      </c>
      <c r="F42" s="129" t="s">
        <v>123</v>
      </c>
    </row>
    <row r="43" spans="1:6" ht="27.75" customHeight="1">
      <c r="A43" s="34"/>
      <c r="B43" s="144" t="s">
        <v>313</v>
      </c>
      <c r="C43" s="135"/>
      <c r="D43" s="137" t="s">
        <v>372</v>
      </c>
      <c r="E43" s="128">
        <v>3.98</v>
      </c>
      <c r="F43" s="129" t="s">
        <v>123</v>
      </c>
    </row>
    <row r="44" spans="1:6" ht="27" customHeight="1">
      <c r="A44" s="34"/>
      <c r="B44" s="144" t="s">
        <v>373</v>
      </c>
      <c r="C44" s="135"/>
      <c r="D44" s="128">
        <v>787.47</v>
      </c>
      <c r="E44" s="128">
        <v>2.22</v>
      </c>
      <c r="F44" s="129" t="s">
        <v>123</v>
      </c>
    </row>
    <row r="45" spans="1:6" ht="32.25" customHeight="1">
      <c r="A45" s="34"/>
      <c r="B45" s="143" t="s">
        <v>132</v>
      </c>
      <c r="C45" s="133">
        <v>316</v>
      </c>
      <c r="D45" s="137" t="s">
        <v>19</v>
      </c>
      <c r="E45" s="137" t="s">
        <v>19</v>
      </c>
      <c r="F45" s="129" t="s">
        <v>123</v>
      </c>
    </row>
    <row r="46" spans="1:6" ht="24.75" customHeight="1">
      <c r="A46" s="34"/>
      <c r="B46" s="143" t="s">
        <v>133</v>
      </c>
      <c r="C46" s="133">
        <v>317</v>
      </c>
      <c r="D46" s="137" t="s">
        <v>374</v>
      </c>
      <c r="E46" s="128">
        <v>16.52</v>
      </c>
      <c r="F46" s="129" t="s">
        <v>123</v>
      </c>
    </row>
    <row r="47" spans="1:6" ht="31.5" customHeight="1">
      <c r="A47" s="34"/>
      <c r="B47" s="144" t="s">
        <v>311</v>
      </c>
      <c r="C47" s="135"/>
      <c r="D47" s="137" t="s">
        <v>375</v>
      </c>
      <c r="E47" s="128">
        <v>4.18</v>
      </c>
      <c r="F47" s="129" t="s">
        <v>123</v>
      </c>
    </row>
    <row r="48" spans="1:6" ht="35.25" customHeight="1">
      <c r="A48" s="34"/>
      <c r="B48" s="144" t="s">
        <v>316</v>
      </c>
      <c r="C48" s="135"/>
      <c r="D48" s="137" t="s">
        <v>359</v>
      </c>
      <c r="E48" s="128">
        <v>8.37</v>
      </c>
      <c r="F48" s="129" t="s">
        <v>123</v>
      </c>
    </row>
    <row r="49" spans="2:6" ht="33" customHeight="1">
      <c r="B49" s="144" t="s">
        <v>287</v>
      </c>
      <c r="C49" s="135"/>
      <c r="D49" s="137" t="s">
        <v>376</v>
      </c>
      <c r="E49" s="128">
        <v>3.97</v>
      </c>
      <c r="F49" s="129" t="s">
        <v>123</v>
      </c>
    </row>
    <row r="50" spans="2:6" ht="34.5" customHeight="1">
      <c r="B50" s="143" t="s">
        <v>134</v>
      </c>
      <c r="C50" s="133">
        <v>318</v>
      </c>
      <c r="D50" s="137" t="s">
        <v>19</v>
      </c>
      <c r="E50" s="137" t="s">
        <v>19</v>
      </c>
      <c r="F50" s="129" t="s">
        <v>123</v>
      </c>
    </row>
    <row r="51" spans="2:6" ht="45" customHeight="1">
      <c r="B51" s="140" t="s">
        <v>135</v>
      </c>
      <c r="C51" s="127">
        <v>320</v>
      </c>
      <c r="D51" s="137" t="s">
        <v>19</v>
      </c>
      <c r="E51" s="137" t="s">
        <v>19</v>
      </c>
      <c r="F51" s="129" t="s">
        <v>123</v>
      </c>
    </row>
    <row r="52" spans="2:6" ht="43.5" customHeight="1">
      <c r="B52" s="141" t="s">
        <v>126</v>
      </c>
      <c r="C52" s="131"/>
      <c r="D52" s="142"/>
      <c r="E52" s="142"/>
      <c r="F52" s="129" t="s">
        <v>123</v>
      </c>
    </row>
    <row r="53" spans="2:6" ht="33" customHeight="1">
      <c r="B53" s="143" t="s">
        <v>127</v>
      </c>
      <c r="C53" s="133">
        <v>321</v>
      </c>
      <c r="D53" s="137" t="s">
        <v>19</v>
      </c>
      <c r="E53" s="137" t="s">
        <v>19</v>
      </c>
      <c r="F53" s="129" t="s">
        <v>123</v>
      </c>
    </row>
    <row r="54" spans="2:6" ht="33.75" customHeight="1">
      <c r="B54" s="143" t="s">
        <v>128</v>
      </c>
      <c r="C54" s="133">
        <v>322</v>
      </c>
      <c r="D54" s="137" t="s">
        <v>19</v>
      </c>
      <c r="E54" s="137" t="s">
        <v>19</v>
      </c>
      <c r="F54" s="129" t="s">
        <v>123</v>
      </c>
    </row>
    <row r="55" spans="2:6" ht="42.75" customHeight="1">
      <c r="B55" s="143" t="s">
        <v>129</v>
      </c>
      <c r="C55" s="133">
        <v>323</v>
      </c>
      <c r="D55" s="137" t="s">
        <v>19</v>
      </c>
      <c r="E55" s="137" t="s">
        <v>19</v>
      </c>
      <c r="F55" s="129" t="s">
        <v>123</v>
      </c>
    </row>
    <row r="56" spans="2:6" ht="34.5" customHeight="1">
      <c r="B56" s="143" t="s">
        <v>130</v>
      </c>
      <c r="C56" s="133">
        <v>324</v>
      </c>
      <c r="D56" s="137" t="s">
        <v>19</v>
      </c>
      <c r="E56" s="137" t="s">
        <v>19</v>
      </c>
      <c r="F56" s="129" t="s">
        <v>123</v>
      </c>
    </row>
    <row r="57" spans="2:6" ht="33.75" customHeight="1">
      <c r="B57" s="143" t="s">
        <v>131</v>
      </c>
      <c r="C57" s="133">
        <v>325</v>
      </c>
      <c r="D57" s="137" t="s">
        <v>19</v>
      </c>
      <c r="E57" s="137" t="s">
        <v>19</v>
      </c>
      <c r="F57" s="129" t="s">
        <v>123</v>
      </c>
    </row>
    <row r="58" spans="2:6" ht="41.25" customHeight="1">
      <c r="B58" s="143" t="s">
        <v>132</v>
      </c>
      <c r="C58" s="133">
        <v>326</v>
      </c>
      <c r="D58" s="137" t="s">
        <v>19</v>
      </c>
      <c r="E58" s="137" t="s">
        <v>19</v>
      </c>
      <c r="F58" s="129" t="s">
        <v>123</v>
      </c>
    </row>
    <row r="59" spans="2:6" ht="31.5" customHeight="1">
      <c r="B59" s="143" t="s">
        <v>133</v>
      </c>
      <c r="C59" s="133">
        <v>327</v>
      </c>
      <c r="D59" s="137" t="s">
        <v>19</v>
      </c>
      <c r="E59" s="137" t="s">
        <v>19</v>
      </c>
      <c r="F59" s="129" t="s">
        <v>123</v>
      </c>
    </row>
    <row r="60" spans="2:6" ht="57.75" customHeight="1">
      <c r="B60" s="143" t="s">
        <v>136</v>
      </c>
      <c r="C60" s="133">
        <v>328</v>
      </c>
      <c r="D60" s="137" t="s">
        <v>19</v>
      </c>
      <c r="E60" s="137" t="s">
        <v>19</v>
      </c>
      <c r="F60" s="129" t="s">
        <v>123</v>
      </c>
    </row>
    <row r="61" spans="2:6" ht="51" customHeight="1">
      <c r="B61" s="143" t="s">
        <v>134</v>
      </c>
      <c r="C61" s="133">
        <v>329</v>
      </c>
      <c r="D61" s="137" t="s">
        <v>19</v>
      </c>
      <c r="E61" s="137" t="s">
        <v>19</v>
      </c>
      <c r="F61" s="129" t="s">
        <v>123</v>
      </c>
    </row>
    <row r="62" spans="2:6" ht="27" customHeight="1">
      <c r="B62" s="138" t="s">
        <v>25</v>
      </c>
      <c r="C62" s="127">
        <v>400</v>
      </c>
      <c r="D62" s="137" t="s">
        <v>19</v>
      </c>
      <c r="E62" s="137" t="s">
        <v>19</v>
      </c>
      <c r="F62" s="129" t="s">
        <v>123</v>
      </c>
    </row>
    <row r="63" spans="2:6" ht="47.25" customHeight="1">
      <c r="B63" s="139" t="s">
        <v>16</v>
      </c>
      <c r="C63" s="131"/>
      <c r="D63" s="130"/>
      <c r="E63" s="130"/>
      <c r="F63" s="129" t="s">
        <v>123</v>
      </c>
    </row>
    <row r="64" spans="2:6" ht="33.75" customHeight="1">
      <c r="B64" s="145" t="s">
        <v>127</v>
      </c>
      <c r="C64" s="133">
        <v>410</v>
      </c>
      <c r="D64" s="137" t="s">
        <v>19</v>
      </c>
      <c r="E64" s="137" t="s">
        <v>19</v>
      </c>
      <c r="F64" s="129" t="s">
        <v>123</v>
      </c>
    </row>
    <row r="65" spans="2:6" ht="31.5" customHeight="1">
      <c r="B65" s="145" t="s">
        <v>128</v>
      </c>
      <c r="C65" s="133">
        <v>420</v>
      </c>
      <c r="D65" s="137" t="s">
        <v>19</v>
      </c>
      <c r="E65" s="137" t="s">
        <v>19</v>
      </c>
      <c r="F65" s="129" t="s">
        <v>123</v>
      </c>
    </row>
    <row r="66" spans="2:6" ht="33.75" customHeight="1">
      <c r="B66" s="145" t="s">
        <v>129</v>
      </c>
      <c r="C66" s="133">
        <v>430</v>
      </c>
      <c r="D66" s="137" t="s">
        <v>19</v>
      </c>
      <c r="E66" s="137" t="s">
        <v>19</v>
      </c>
      <c r="F66" s="129" t="s">
        <v>123</v>
      </c>
    </row>
    <row r="67" spans="2:6" ht="29.25" customHeight="1">
      <c r="B67" s="145" t="s">
        <v>130</v>
      </c>
      <c r="C67" s="133">
        <v>440</v>
      </c>
      <c r="D67" s="137" t="s">
        <v>19</v>
      </c>
      <c r="E67" s="137" t="s">
        <v>19</v>
      </c>
      <c r="F67" s="129" t="s">
        <v>123</v>
      </c>
    </row>
    <row r="68" spans="2:6" ht="23.25" customHeight="1">
      <c r="B68" s="145" t="s">
        <v>131</v>
      </c>
      <c r="C68" s="133">
        <v>450</v>
      </c>
      <c r="D68" s="137" t="s">
        <v>19</v>
      </c>
      <c r="E68" s="137" t="s">
        <v>19</v>
      </c>
      <c r="F68" s="129" t="s">
        <v>123</v>
      </c>
    </row>
    <row r="69" spans="2:6" s="82" customFormat="1" ht="39" customHeight="1">
      <c r="B69" s="145" t="s">
        <v>132</v>
      </c>
      <c r="C69" s="133">
        <v>460</v>
      </c>
      <c r="D69" s="137" t="s">
        <v>19</v>
      </c>
      <c r="E69" s="137" t="s">
        <v>19</v>
      </c>
      <c r="F69" s="129" t="s">
        <v>123</v>
      </c>
    </row>
    <row r="70" spans="2:6" s="82" customFormat="1" ht="37.5" customHeight="1">
      <c r="B70" s="145" t="s">
        <v>133</v>
      </c>
      <c r="C70" s="133">
        <v>470</v>
      </c>
      <c r="D70" s="137" t="s">
        <v>19</v>
      </c>
      <c r="E70" s="137" t="s">
        <v>19</v>
      </c>
      <c r="F70" s="129" t="s">
        <v>123</v>
      </c>
    </row>
    <row r="71" spans="2:6" s="82" customFormat="1" ht="34.5" customHeight="1">
      <c r="B71" s="145" t="s">
        <v>136</v>
      </c>
      <c r="C71" s="133">
        <v>480</v>
      </c>
      <c r="D71" s="137" t="s">
        <v>19</v>
      </c>
      <c r="E71" s="137" t="s">
        <v>19</v>
      </c>
      <c r="F71" s="129" t="s">
        <v>123</v>
      </c>
    </row>
    <row r="72" spans="2:6" s="82" customFormat="1" ht="24" customHeight="1">
      <c r="B72" s="145" t="s">
        <v>134</v>
      </c>
      <c r="C72" s="133">
        <v>490</v>
      </c>
      <c r="D72" s="137" t="s">
        <v>19</v>
      </c>
      <c r="E72" s="137" t="s">
        <v>19</v>
      </c>
      <c r="F72" s="129" t="s">
        <v>123</v>
      </c>
    </row>
    <row r="73" spans="2:6" s="82" customFormat="1" ht="30.75" customHeight="1">
      <c r="B73" s="145" t="s">
        <v>76</v>
      </c>
      <c r="C73" s="133">
        <v>491</v>
      </c>
      <c r="D73" s="137" t="s">
        <v>19</v>
      </c>
      <c r="E73" s="137" t="s">
        <v>19</v>
      </c>
      <c r="F73" s="129" t="s">
        <v>123</v>
      </c>
    </row>
    <row r="74" spans="2:6" s="82" customFormat="1" ht="35.25" customHeight="1">
      <c r="B74" s="138" t="s">
        <v>137</v>
      </c>
      <c r="C74" s="127">
        <v>500</v>
      </c>
      <c r="D74" s="137" t="s">
        <v>19</v>
      </c>
      <c r="E74" s="137" t="s">
        <v>19</v>
      </c>
      <c r="F74" s="129" t="s">
        <v>123</v>
      </c>
    </row>
    <row r="75" spans="2:6" ht="28.5" customHeight="1">
      <c r="B75" s="139" t="s">
        <v>16</v>
      </c>
      <c r="C75" s="131"/>
      <c r="D75" s="130"/>
      <c r="E75" s="130"/>
      <c r="F75" s="129" t="s">
        <v>123</v>
      </c>
    </row>
    <row r="76" spans="2:6" ht="44.25" customHeight="1">
      <c r="B76" s="140" t="s">
        <v>138</v>
      </c>
      <c r="C76" s="127">
        <v>510</v>
      </c>
      <c r="D76" s="137" t="s">
        <v>19</v>
      </c>
      <c r="E76" s="137" t="s">
        <v>19</v>
      </c>
      <c r="F76" s="129" t="s">
        <v>123</v>
      </c>
    </row>
    <row r="77" spans="2:6" ht="30.75" customHeight="1">
      <c r="B77" s="145" t="s">
        <v>139</v>
      </c>
      <c r="C77" s="133">
        <v>520</v>
      </c>
      <c r="D77" s="137" t="s">
        <v>19</v>
      </c>
      <c r="E77" s="137" t="s">
        <v>19</v>
      </c>
      <c r="F77" s="129" t="s">
        <v>123</v>
      </c>
    </row>
    <row r="78" spans="2:6" ht="24.75" customHeight="1">
      <c r="B78" s="145" t="s">
        <v>140</v>
      </c>
      <c r="C78" s="133">
        <v>530</v>
      </c>
      <c r="D78" s="137" t="s">
        <v>19</v>
      </c>
      <c r="E78" s="137" t="s">
        <v>19</v>
      </c>
      <c r="F78" s="129" t="s">
        <v>123</v>
      </c>
    </row>
    <row r="79" spans="2:6" ht="29.25" customHeight="1">
      <c r="B79" s="145" t="s">
        <v>141</v>
      </c>
      <c r="C79" s="133">
        <v>540</v>
      </c>
      <c r="D79" s="137" t="s">
        <v>19</v>
      </c>
      <c r="E79" s="137" t="s">
        <v>19</v>
      </c>
      <c r="F79" s="129" t="s">
        <v>123</v>
      </c>
    </row>
    <row r="80" spans="2:6" ht="27" customHeight="1">
      <c r="B80" s="138" t="s">
        <v>28</v>
      </c>
      <c r="C80" s="127">
        <v>1200</v>
      </c>
      <c r="D80" s="137" t="s">
        <v>361</v>
      </c>
      <c r="E80" s="128">
        <v>20.72</v>
      </c>
      <c r="F80" s="129" t="s">
        <v>123</v>
      </c>
    </row>
    <row r="81" spans="2:6" ht="24" customHeight="1">
      <c r="B81" s="139" t="s">
        <v>16</v>
      </c>
      <c r="C81" s="131"/>
      <c r="D81" s="130"/>
      <c r="E81" s="130"/>
      <c r="F81" s="130"/>
    </row>
    <row r="82" spans="2:6" ht="19.5" customHeight="1">
      <c r="B82" s="145" t="s">
        <v>29</v>
      </c>
      <c r="C82" s="133">
        <v>1210</v>
      </c>
      <c r="D82" s="137" t="s">
        <v>361</v>
      </c>
      <c r="E82" s="128">
        <v>20.72</v>
      </c>
      <c r="F82" s="129" t="s">
        <v>123</v>
      </c>
    </row>
    <row r="83" spans="2:6" ht="40.5" customHeight="1">
      <c r="B83" s="145" t="s">
        <v>30</v>
      </c>
      <c r="C83" s="133">
        <v>1220</v>
      </c>
      <c r="D83" s="137" t="s">
        <v>19</v>
      </c>
      <c r="E83" s="137" t="s">
        <v>19</v>
      </c>
      <c r="F83" s="129" t="s">
        <v>123</v>
      </c>
    </row>
    <row r="84" spans="2:6" ht="33" customHeight="1">
      <c r="B84" s="145" t="s">
        <v>31</v>
      </c>
      <c r="C84" s="133">
        <v>1230</v>
      </c>
      <c r="D84" s="137" t="s">
        <v>19</v>
      </c>
      <c r="E84" s="137" t="s">
        <v>19</v>
      </c>
      <c r="F84" s="129" t="s">
        <v>123</v>
      </c>
    </row>
    <row r="85" spans="2:6" ht="30.75" customHeight="1">
      <c r="B85" s="145" t="s">
        <v>32</v>
      </c>
      <c r="C85" s="133">
        <v>1240</v>
      </c>
      <c r="D85" s="136" t="s">
        <v>19</v>
      </c>
      <c r="E85" s="136" t="s">
        <v>19</v>
      </c>
      <c r="F85" s="178" t="s">
        <v>123</v>
      </c>
    </row>
    <row r="86" spans="2:6" ht="22.5" customHeight="1">
      <c r="B86" s="146" t="s">
        <v>142</v>
      </c>
      <c r="C86" s="147">
        <v>1300</v>
      </c>
      <c r="D86" s="148" t="s">
        <v>377</v>
      </c>
      <c r="E86" s="149">
        <v>100</v>
      </c>
      <c r="F86" s="177" t="s">
        <v>123</v>
      </c>
    </row>
    <row r="87" spans="2:4" ht="12">
      <c r="B87" s="85"/>
      <c r="C87" s="86"/>
      <c r="D87" s="85"/>
    </row>
    <row r="88" spans="2:4" ht="12">
      <c r="B88" s="85"/>
      <c r="C88" s="86"/>
      <c r="D88" s="85"/>
    </row>
    <row r="89" spans="2:4" ht="12">
      <c r="B89" s="85"/>
      <c r="C89" s="86"/>
      <c r="D89" s="85"/>
    </row>
    <row r="91" spans="2:4" ht="12">
      <c r="B91" s="83" t="s">
        <v>54</v>
      </c>
      <c r="C91" s="84" t="s">
        <v>274</v>
      </c>
      <c r="D91" s="85"/>
    </row>
    <row r="92" spans="2:4" ht="12">
      <c r="B92" s="85"/>
      <c r="C92" s="86"/>
      <c r="D92" s="85"/>
    </row>
    <row r="93" spans="2:4" ht="12">
      <c r="B93" s="85"/>
      <c r="C93" s="86"/>
      <c r="D93" s="85"/>
    </row>
    <row r="94" spans="2:4" ht="12">
      <c r="B94" s="85"/>
      <c r="C94" s="86"/>
      <c r="D94" s="85"/>
    </row>
    <row r="95" spans="2:4" ht="12">
      <c r="B95" s="83" t="s">
        <v>218</v>
      </c>
      <c r="C95" s="84" t="s">
        <v>271</v>
      </c>
      <c r="D95" s="85"/>
    </row>
    <row r="96" spans="2:4" ht="12">
      <c r="B96" s="85"/>
      <c r="C96" s="86"/>
      <c r="D96" s="85"/>
    </row>
    <row r="97" spans="2:4" ht="12">
      <c r="B97" s="85"/>
      <c r="C97" s="86"/>
      <c r="D97" s="85"/>
    </row>
    <row r="98" spans="2:4" ht="12">
      <c r="B98" s="85"/>
      <c r="C98" s="86"/>
      <c r="D98" s="85"/>
    </row>
    <row r="99" spans="2:4" ht="12">
      <c r="B99" s="83" t="s">
        <v>255</v>
      </c>
      <c r="C99" s="84" t="s">
        <v>256</v>
      </c>
      <c r="D99" s="85"/>
    </row>
    <row r="100" spans="2:4" ht="12">
      <c r="B100" s="85"/>
      <c r="C100" s="86"/>
      <c r="D100" s="85"/>
    </row>
    <row r="101" spans="2:4" ht="12">
      <c r="B101" s="85"/>
      <c r="C101" s="86"/>
      <c r="D101" s="85"/>
    </row>
    <row r="102" spans="2:4" ht="12">
      <c r="B102" s="85"/>
      <c r="C102" s="86"/>
      <c r="D102" s="85"/>
    </row>
    <row r="103" spans="2:4" ht="12">
      <c r="B103" s="85"/>
      <c r="C103" s="86"/>
      <c r="D103" s="85"/>
    </row>
  </sheetData>
  <sheetProtection/>
  <mergeCells count="3">
    <mergeCell ref="B9:F9"/>
    <mergeCell ref="B12:F12"/>
    <mergeCell ref="B13:F13"/>
  </mergeCells>
  <printOptions/>
  <pageMargins left="0.75" right="0.75" top="0.5" bottom="0.51" header="0.5" footer="0.5"/>
  <pageSetup fitToHeight="2" fitToWidth="1" horizontalDpi="600" verticalDpi="600" orientation="portrait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64"/>
  <sheetViews>
    <sheetView tabSelected="1" zoomScalePageLayoutView="0" workbookViewId="0" topLeftCell="A31">
      <selection activeCell="I27" sqref="I27"/>
    </sheetView>
  </sheetViews>
  <sheetFormatPr defaultColWidth="10.66015625" defaultRowHeight="11.25"/>
  <cols>
    <col min="1" max="1" width="2.33203125" style="0" customWidth="1"/>
    <col min="2" max="2" width="67.5" style="0" customWidth="1"/>
    <col min="3" max="3" width="7.33203125" style="1" customWidth="1"/>
    <col min="4" max="4" width="24" style="0" customWidth="1"/>
    <col min="5" max="5" width="24.83203125" style="0" customWidth="1"/>
  </cols>
  <sheetData>
    <row r="1" spans="2:5" ht="9" customHeight="1">
      <c r="B1" s="2"/>
      <c r="C1" s="2"/>
      <c r="D1" s="3"/>
      <c r="E1" s="3"/>
    </row>
    <row r="2" spans="2:5" s="4" customFormat="1" ht="12" customHeight="1">
      <c r="B2" s="5"/>
      <c r="C2" s="6"/>
      <c r="D2" s="6"/>
      <c r="E2" s="7" t="s">
        <v>55</v>
      </c>
    </row>
    <row r="3" spans="2:5" s="4" customFormat="1" ht="12" customHeight="1">
      <c r="B3" s="5"/>
      <c r="C3" s="6"/>
      <c r="D3" s="6"/>
      <c r="E3" s="7" t="s">
        <v>1</v>
      </c>
    </row>
    <row r="4" spans="2:5" s="4" customFormat="1" ht="12" customHeight="1">
      <c r="B4" s="5"/>
      <c r="C4" s="6"/>
      <c r="D4" s="6"/>
      <c r="E4" s="7" t="s">
        <v>2</v>
      </c>
    </row>
    <row r="5" spans="2:5" s="4" customFormat="1" ht="12" customHeight="1">
      <c r="B5" s="5"/>
      <c r="C5" s="6"/>
      <c r="D5" s="6"/>
      <c r="E5" s="7" t="s">
        <v>3</v>
      </c>
    </row>
    <row r="6" spans="2:5" s="4" customFormat="1" ht="12" customHeight="1">
      <c r="B6" s="5"/>
      <c r="C6" s="6"/>
      <c r="D6" s="6"/>
      <c r="E6" s="7" t="s">
        <v>4</v>
      </c>
    </row>
    <row r="7" spans="2:5" s="4" customFormat="1" ht="12" customHeight="1">
      <c r="B7" s="5"/>
      <c r="C7" s="6"/>
      <c r="D7" s="6"/>
      <c r="E7" s="7" t="s">
        <v>5</v>
      </c>
    </row>
    <row r="8" spans="2:5" s="4" customFormat="1" ht="12" customHeight="1">
      <c r="B8" s="8" t="s">
        <v>56</v>
      </c>
      <c r="C8" s="9"/>
      <c r="D8" s="9"/>
      <c r="E8" s="9"/>
    </row>
    <row r="9" spans="2:5" s="4" customFormat="1" ht="21.75" customHeight="1">
      <c r="B9" s="8" t="s">
        <v>353</v>
      </c>
      <c r="C9" s="9"/>
      <c r="D9" s="9"/>
      <c r="E9" s="9"/>
    </row>
    <row r="10" spans="2:5" ht="16.5" customHeight="1">
      <c r="B10" s="10" t="s">
        <v>7</v>
      </c>
      <c r="C10" s="11"/>
      <c r="D10" s="11"/>
      <c r="E10" s="11"/>
    </row>
    <row r="11" spans="2:5" ht="19.5" customHeight="1">
      <c r="B11" s="12" t="s">
        <v>8</v>
      </c>
      <c r="C11" s="11"/>
      <c r="D11" s="11"/>
      <c r="E11" s="11"/>
    </row>
    <row r="12" spans="2:5" s="13" customFormat="1" ht="35.25" customHeight="1">
      <c r="B12" s="181" t="s">
        <v>290</v>
      </c>
      <c r="C12" s="182"/>
      <c r="D12" s="181"/>
      <c r="E12" s="181"/>
    </row>
    <row r="13" spans="2:5" s="13" customFormat="1" ht="12.75" customHeight="1">
      <c r="B13" s="181" t="s">
        <v>325</v>
      </c>
      <c r="C13" s="182"/>
      <c r="D13" s="182"/>
      <c r="E13" s="182"/>
    </row>
    <row r="14" ht="11.25">
      <c r="E14" s="15" t="s">
        <v>10</v>
      </c>
    </row>
    <row r="15" spans="2:5" ht="21.75" customHeight="1">
      <c r="B15" s="16" t="s">
        <v>57</v>
      </c>
      <c r="C15" s="16" t="s">
        <v>12</v>
      </c>
      <c r="D15" s="16" t="s">
        <v>58</v>
      </c>
      <c r="E15" s="16" t="s">
        <v>59</v>
      </c>
    </row>
    <row r="16" spans="2:5" ht="11.25">
      <c r="B16" s="17">
        <v>1</v>
      </c>
      <c r="C16" s="17">
        <v>2</v>
      </c>
      <c r="D16" s="17">
        <v>3</v>
      </c>
      <c r="E16" s="17">
        <v>4</v>
      </c>
    </row>
    <row r="17" spans="2:5" ht="15.75" customHeight="1">
      <c r="B17" s="62" t="s">
        <v>60</v>
      </c>
      <c r="C17" s="69" t="s">
        <v>230</v>
      </c>
      <c r="D17" s="174">
        <f>218795758.6/1000</f>
        <v>218795.7586</v>
      </c>
      <c r="E17" s="174">
        <f>452903515.03/1000</f>
        <v>452903.51502999995</v>
      </c>
    </row>
    <row r="18" spans="2:5" ht="12.75">
      <c r="B18" s="63" t="s">
        <v>61</v>
      </c>
      <c r="C18" s="70" t="s">
        <v>231</v>
      </c>
      <c r="D18" s="174">
        <f>220365733.12/1000+112376.4/1000</f>
        <v>220478.10952000003</v>
      </c>
      <c r="E18" s="174">
        <f>456724059.91/1000+188402.65/1000</f>
        <v>456912.46256</v>
      </c>
    </row>
    <row r="19" spans="2:5" ht="12.75">
      <c r="B19" s="63" t="s">
        <v>62</v>
      </c>
      <c r="C19" s="70" t="s">
        <v>232</v>
      </c>
      <c r="D19" s="174">
        <f>D17-D18</f>
        <v>-1682.3509200000262</v>
      </c>
      <c r="E19" s="174">
        <f>E17-E18</f>
        <v>-4008.947530000063</v>
      </c>
    </row>
    <row r="20" spans="2:8" ht="25.5" customHeight="1">
      <c r="B20" s="64" t="s">
        <v>63</v>
      </c>
      <c r="C20" s="69" t="s">
        <v>233</v>
      </c>
      <c r="D20" s="174">
        <v>0</v>
      </c>
      <c r="E20" s="174">
        <v>0</v>
      </c>
      <c r="H20" s="101"/>
    </row>
    <row r="21" spans="2:5" ht="23.25" customHeight="1">
      <c r="B21" s="65" t="s">
        <v>64</v>
      </c>
      <c r="C21" s="70" t="s">
        <v>234</v>
      </c>
      <c r="D21" s="174">
        <v>0</v>
      </c>
      <c r="E21" s="174">
        <v>0</v>
      </c>
    </row>
    <row r="22" spans="2:5" ht="24.75" customHeight="1">
      <c r="B22" s="65" t="s">
        <v>258</v>
      </c>
      <c r="C22" s="70" t="s">
        <v>235</v>
      </c>
      <c r="D22" s="174">
        <v>0</v>
      </c>
      <c r="E22" s="174">
        <v>0</v>
      </c>
    </row>
    <row r="23" spans="2:5" ht="11.25" customHeight="1">
      <c r="B23" s="66" t="s">
        <v>65</v>
      </c>
      <c r="C23" s="69" t="s">
        <v>236</v>
      </c>
      <c r="D23" s="174">
        <v>0</v>
      </c>
      <c r="E23" s="174">
        <v>0</v>
      </c>
    </row>
    <row r="24" spans="2:5" ht="11.25" customHeight="1">
      <c r="B24" s="66" t="s">
        <v>66</v>
      </c>
      <c r="C24" s="69" t="s">
        <v>237</v>
      </c>
      <c r="D24" s="174">
        <v>0</v>
      </c>
      <c r="E24" s="174">
        <v>0</v>
      </c>
    </row>
    <row r="25" spans="2:5" ht="11.25" customHeight="1">
      <c r="B25" s="65" t="s">
        <v>259</v>
      </c>
      <c r="C25" s="70" t="s">
        <v>238</v>
      </c>
      <c r="D25" s="174">
        <v>0</v>
      </c>
      <c r="E25" s="174">
        <v>0</v>
      </c>
    </row>
    <row r="26" spans="2:5" ht="11.25" customHeight="1">
      <c r="B26" s="65" t="s">
        <v>67</v>
      </c>
      <c r="C26" s="71" t="s">
        <v>224</v>
      </c>
      <c r="D26" s="174">
        <v>0</v>
      </c>
      <c r="E26" s="174">
        <v>0</v>
      </c>
    </row>
    <row r="27" spans="2:5" ht="14.25" customHeight="1">
      <c r="B27" s="65" t="s">
        <v>68</v>
      </c>
      <c r="C27" s="71" t="s">
        <v>225</v>
      </c>
      <c r="D27" s="174">
        <f>500500.1/1000</f>
        <v>500.5001</v>
      </c>
      <c r="E27" s="174">
        <f>30100/1000</f>
        <v>30.1</v>
      </c>
    </row>
    <row r="28" spans="2:5" ht="11.25" customHeight="1">
      <c r="B28" s="65" t="s">
        <v>69</v>
      </c>
      <c r="C28" s="71" t="s">
        <v>226</v>
      </c>
      <c r="D28" s="174">
        <v>0</v>
      </c>
      <c r="E28" s="174">
        <v>0</v>
      </c>
    </row>
    <row r="29" spans="2:5" ht="11.25" customHeight="1">
      <c r="B29" s="65" t="s">
        <v>70</v>
      </c>
      <c r="C29" s="71" t="s">
        <v>239</v>
      </c>
      <c r="D29" s="174">
        <v>0</v>
      </c>
      <c r="E29" s="174">
        <v>0</v>
      </c>
    </row>
    <row r="30" spans="2:5" ht="24.75" customHeight="1">
      <c r="B30" s="66" t="s">
        <v>71</v>
      </c>
      <c r="C30" s="72" t="s">
        <v>240</v>
      </c>
      <c r="D30" s="174">
        <f>D32+D33</f>
        <v>-2231.93831</v>
      </c>
      <c r="E30" s="174">
        <f>E32+E33</f>
        <v>1600.29027</v>
      </c>
    </row>
    <row r="31" spans="2:5" ht="18.75" customHeight="1">
      <c r="B31" s="67" t="s">
        <v>72</v>
      </c>
      <c r="C31" s="73"/>
      <c r="D31" s="174"/>
      <c r="E31" s="174"/>
    </row>
    <row r="32" spans="2:5" ht="14.25" customHeight="1">
      <c r="B32" s="68" t="s">
        <v>73</v>
      </c>
      <c r="C32" s="71" t="s">
        <v>260</v>
      </c>
      <c r="D32" s="174">
        <f>-2231938.31/1000</f>
        <v>-2231.93831</v>
      </c>
      <c r="E32" s="174">
        <f>1600290.27/1000</f>
        <v>1600.29027</v>
      </c>
    </row>
    <row r="33" spans="2:5" ht="16.5" customHeight="1">
      <c r="B33" s="68" t="s">
        <v>74</v>
      </c>
      <c r="C33" s="71" t="s">
        <v>261</v>
      </c>
      <c r="D33" s="174">
        <v>0</v>
      </c>
      <c r="E33" s="174">
        <v>0</v>
      </c>
    </row>
    <row r="34" spans="2:5" ht="18.75" customHeight="1">
      <c r="B34" s="68" t="s">
        <v>75</v>
      </c>
      <c r="C34" s="71" t="s">
        <v>262</v>
      </c>
      <c r="D34" s="174">
        <v>0</v>
      </c>
      <c r="E34" s="174">
        <v>0</v>
      </c>
    </row>
    <row r="35" spans="2:5" ht="31.5" customHeight="1">
      <c r="B35" s="66" t="s">
        <v>263</v>
      </c>
      <c r="C35" s="72" t="s">
        <v>244</v>
      </c>
      <c r="D35" s="174">
        <f>D37</f>
        <v>0</v>
      </c>
      <c r="E35" s="174">
        <f>E37</f>
        <v>0</v>
      </c>
    </row>
    <row r="36" spans="2:5" ht="21.75" customHeight="1">
      <c r="B36" s="67" t="s">
        <v>72</v>
      </c>
      <c r="C36" s="73"/>
      <c r="D36" s="174"/>
      <c r="E36" s="174"/>
    </row>
    <row r="37" spans="2:5" ht="18" customHeight="1">
      <c r="B37" s="68" t="s">
        <v>73</v>
      </c>
      <c r="C37" s="71" t="s">
        <v>264</v>
      </c>
      <c r="D37" s="174"/>
      <c r="E37" s="174">
        <v>0</v>
      </c>
    </row>
    <row r="38" spans="2:5" ht="20.25" customHeight="1">
      <c r="B38" s="68" t="s">
        <v>74</v>
      </c>
      <c r="C38" s="71" t="s">
        <v>265</v>
      </c>
      <c r="D38" s="174">
        <v>0</v>
      </c>
      <c r="E38" s="174">
        <v>0</v>
      </c>
    </row>
    <row r="39" spans="2:5" ht="20.25" customHeight="1">
      <c r="B39" s="68" t="s">
        <v>76</v>
      </c>
      <c r="C39" s="71" t="s">
        <v>266</v>
      </c>
      <c r="D39" s="174">
        <v>0</v>
      </c>
      <c r="E39" s="174">
        <v>0</v>
      </c>
    </row>
    <row r="40" spans="2:5" ht="20.25" customHeight="1">
      <c r="B40" s="68" t="s">
        <v>77</v>
      </c>
      <c r="C40" s="71" t="s">
        <v>267</v>
      </c>
      <c r="D40" s="174">
        <v>0</v>
      </c>
      <c r="E40" s="174">
        <v>0</v>
      </c>
    </row>
    <row r="41" spans="2:5" ht="28.5" customHeight="1">
      <c r="B41" s="66" t="s">
        <v>268</v>
      </c>
      <c r="C41" s="72" t="s">
        <v>245</v>
      </c>
      <c r="D41" s="174">
        <v>0</v>
      </c>
      <c r="E41" s="174">
        <v>0</v>
      </c>
    </row>
    <row r="42" spans="2:5" ht="42" customHeight="1">
      <c r="B42" s="66" t="s">
        <v>269</v>
      </c>
      <c r="C42" s="72" t="s">
        <v>246</v>
      </c>
      <c r="D42" s="174">
        <f>35872.53/1000+D43+300/1000</f>
        <v>1457.30501</v>
      </c>
      <c r="E42" s="174">
        <f>1812.29/1000+20532/1000+E43</f>
        <v>1670.90222</v>
      </c>
    </row>
    <row r="43" spans="2:5" ht="15" customHeight="1">
      <c r="B43" s="65" t="s">
        <v>78</v>
      </c>
      <c r="C43" s="71" t="s">
        <v>247</v>
      </c>
      <c r="D43" s="174">
        <f>1421132.48/1000</f>
        <v>1421.13248</v>
      </c>
      <c r="E43" s="174">
        <f>1648557.93/1000</f>
        <v>1648.55793</v>
      </c>
    </row>
    <row r="44" spans="2:5" ht="12" customHeight="1">
      <c r="B44" s="65" t="s">
        <v>79</v>
      </c>
      <c r="C44" s="71" t="s">
        <v>248</v>
      </c>
      <c r="D44" s="174">
        <f>816821.65/1000-20702.33/1000</f>
        <v>796.11932</v>
      </c>
      <c r="E44" s="174">
        <f>932158.32/1000-9133.65/1000-16.73/1000</f>
        <v>923.00794</v>
      </c>
    </row>
    <row r="45" spans="2:5" ht="13.5" customHeight="1">
      <c r="B45" s="65" t="s">
        <v>80</v>
      </c>
      <c r="C45" s="71" t="s">
        <v>249</v>
      </c>
      <c r="D45" s="174">
        <v>0</v>
      </c>
      <c r="E45" s="174">
        <v>0</v>
      </c>
    </row>
    <row r="46" spans="2:5" ht="28.5" customHeight="1">
      <c r="B46" s="65" t="s">
        <v>81</v>
      </c>
      <c r="C46" s="71" t="s">
        <v>227</v>
      </c>
      <c r="D46" s="174">
        <f>390867.05/1000</f>
        <v>390.86705</v>
      </c>
      <c r="E46" s="174">
        <f>25629303.98/1000</f>
        <v>25629.30398</v>
      </c>
    </row>
    <row r="47" spans="2:5" ht="33" customHeight="1">
      <c r="B47" s="65" t="s">
        <v>270</v>
      </c>
      <c r="C47" s="71" t="s">
        <v>228</v>
      </c>
      <c r="D47" s="174">
        <f>25820661.15/1000</f>
        <v>25820.66115</v>
      </c>
      <c r="E47" s="174">
        <f>13458480.07/1000</f>
        <v>13458.48007</v>
      </c>
    </row>
    <row r="48" spans="2:5" ht="61.5" customHeight="1">
      <c r="B48" s="77" t="s">
        <v>82</v>
      </c>
      <c r="C48" s="78" t="s">
        <v>229</v>
      </c>
      <c r="D48" s="174">
        <f>D19+D22+D25+D26+D27+D28+D29+D30+D35+D41+D44+D46-D42-D47-D45</f>
        <v>-29504.768920000028</v>
      </c>
      <c r="E48" s="174">
        <f>E19+E22+E25+E26+E27+E28+E29+E30+E35+E41+E44+E46-E42-E47-E45</f>
        <v>9044.372369999937</v>
      </c>
    </row>
    <row r="51" spans="2:5" ht="11.25">
      <c r="B51" s="18"/>
      <c r="C51" s="19"/>
      <c r="D51" s="18"/>
      <c r="E51" s="18"/>
    </row>
    <row r="52" spans="2:6" ht="12">
      <c r="B52" s="83" t="s">
        <v>54</v>
      </c>
      <c r="C52" s="84" t="s">
        <v>273</v>
      </c>
      <c r="D52" s="85"/>
      <c r="E52" s="85"/>
      <c r="F52" s="85"/>
    </row>
    <row r="53" spans="2:6" ht="12">
      <c r="B53" s="85"/>
      <c r="C53" s="86"/>
      <c r="D53" s="85"/>
      <c r="E53" s="85"/>
      <c r="F53" s="85"/>
    </row>
    <row r="54" spans="2:6" ht="12">
      <c r="B54" s="85"/>
      <c r="C54" s="86"/>
      <c r="D54" s="85"/>
      <c r="E54" s="85"/>
      <c r="F54" s="85"/>
    </row>
    <row r="55" spans="2:6" ht="12">
      <c r="B55" s="85"/>
      <c r="C55" s="86"/>
      <c r="D55" s="85"/>
      <c r="E55" s="85"/>
      <c r="F55" s="85"/>
    </row>
    <row r="56" spans="2:6" ht="12">
      <c r="B56" s="83" t="s">
        <v>218</v>
      </c>
      <c r="C56" s="84" t="s">
        <v>219</v>
      </c>
      <c r="D56" s="85"/>
      <c r="E56" s="85"/>
      <c r="F56" s="85"/>
    </row>
    <row r="57" spans="2:6" ht="12">
      <c r="B57" s="85"/>
      <c r="C57" s="86"/>
      <c r="D57" s="85"/>
      <c r="E57" s="85"/>
      <c r="F57" s="85"/>
    </row>
    <row r="58" spans="2:6" ht="12">
      <c r="B58" s="85"/>
      <c r="C58" s="86"/>
      <c r="D58" s="85"/>
      <c r="E58" s="85"/>
      <c r="F58" s="85"/>
    </row>
    <row r="59" spans="2:6" ht="12">
      <c r="B59" s="85"/>
      <c r="C59" s="86"/>
      <c r="D59" s="85"/>
      <c r="E59" s="85"/>
      <c r="F59" s="85"/>
    </row>
    <row r="60" spans="2:6" ht="12">
      <c r="B60" s="83" t="s">
        <v>255</v>
      </c>
      <c r="C60" s="84" t="s">
        <v>256</v>
      </c>
      <c r="D60" s="85"/>
      <c r="E60" s="85"/>
      <c r="F60" s="85"/>
    </row>
    <row r="61" spans="2:6" ht="12">
      <c r="B61" s="85"/>
      <c r="C61" s="86"/>
      <c r="D61" s="85"/>
      <c r="E61" s="85"/>
      <c r="F61" s="85"/>
    </row>
    <row r="62" spans="2:6" ht="12">
      <c r="B62" s="85"/>
      <c r="C62" s="86"/>
      <c r="D62" s="85"/>
      <c r="E62" s="85"/>
      <c r="F62" s="85"/>
    </row>
    <row r="63" spans="2:6" ht="12">
      <c r="B63" s="85"/>
      <c r="C63" s="86"/>
      <c r="D63" s="85"/>
      <c r="E63" s="85"/>
      <c r="F63" s="85"/>
    </row>
    <row r="64" spans="2:6" ht="12">
      <c r="B64" s="85"/>
      <c r="C64" s="86"/>
      <c r="D64" s="85"/>
      <c r="E64" s="85"/>
      <c r="F64" s="85"/>
    </row>
  </sheetData>
  <sheetProtection/>
  <mergeCells count="3">
    <mergeCell ref="B12:C12"/>
    <mergeCell ref="D12:E12"/>
    <mergeCell ref="B13:E13"/>
  </mergeCells>
  <printOptions/>
  <pageMargins left="0.75" right="0.75" top="1" bottom="0.52" header="0.5" footer="0.5"/>
  <pageSetup fitToHeight="1" fitToWidth="1" horizontalDpi="600" verticalDpi="600" orientation="portrait" paperSize="9" scale="6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C43"/>
  <sheetViews>
    <sheetView zoomScalePageLayoutView="0" workbookViewId="0" topLeftCell="A1">
      <selection activeCell="DX11" sqref="DX11"/>
    </sheetView>
  </sheetViews>
  <sheetFormatPr defaultColWidth="1.0078125" defaultRowHeight="11.25"/>
  <cols>
    <col min="1" max="14" width="1.0078125" style="21" customWidth="1"/>
    <col min="15" max="15" width="31.16015625" style="21" customWidth="1"/>
    <col min="16" max="36" width="1.0078125" style="21" customWidth="1"/>
    <col min="37" max="37" width="3.66015625" style="21" customWidth="1"/>
    <col min="38" max="38" width="25" style="21" customWidth="1"/>
    <col min="39" max="51" width="1.0078125" style="21" customWidth="1"/>
    <col min="52" max="52" width="1.3359375" style="21" customWidth="1"/>
    <col min="53" max="16384" width="1.0078125" style="21" customWidth="1"/>
  </cols>
  <sheetData>
    <row r="1" s="20" customFormat="1" ht="12" customHeight="1">
      <c r="BS1" s="20" t="s">
        <v>83</v>
      </c>
    </row>
    <row r="2" s="20" customFormat="1" ht="12" customHeight="1">
      <c r="BS2" s="20" t="s">
        <v>1</v>
      </c>
    </row>
    <row r="3" s="20" customFormat="1" ht="12" customHeight="1">
      <c r="BS3" s="20" t="s">
        <v>84</v>
      </c>
    </row>
    <row r="4" s="20" customFormat="1" ht="12" customHeight="1">
      <c r="BS4" s="20" t="s">
        <v>85</v>
      </c>
    </row>
    <row r="5" s="20" customFormat="1" ht="12" customHeight="1">
      <c r="BS5" s="20" t="s">
        <v>86</v>
      </c>
    </row>
    <row r="7" spans="1:107" ht="16.5">
      <c r="A7" s="229" t="s">
        <v>367</v>
      </c>
      <c r="B7" s="229"/>
      <c r="C7" s="229"/>
      <c r="D7" s="229"/>
      <c r="E7" s="229"/>
      <c r="F7" s="229"/>
      <c r="G7" s="229"/>
      <c r="H7" s="229"/>
      <c r="I7" s="229"/>
      <c r="J7" s="229"/>
      <c r="K7" s="229"/>
      <c r="L7" s="229"/>
      <c r="M7" s="229"/>
      <c r="N7" s="229"/>
      <c r="O7" s="229"/>
      <c r="P7" s="229"/>
      <c r="Q7" s="229"/>
      <c r="R7" s="229"/>
      <c r="S7" s="229"/>
      <c r="T7" s="229"/>
      <c r="U7" s="229"/>
      <c r="V7" s="229"/>
      <c r="W7" s="229"/>
      <c r="X7" s="229"/>
      <c r="Y7" s="229"/>
      <c r="Z7" s="229"/>
      <c r="AA7" s="229"/>
      <c r="AB7" s="229"/>
      <c r="AC7" s="229"/>
      <c r="AD7" s="229"/>
      <c r="AE7" s="229"/>
      <c r="AF7" s="229"/>
      <c r="AG7" s="229"/>
      <c r="AH7" s="229"/>
      <c r="AI7" s="229"/>
      <c r="AJ7" s="229"/>
      <c r="AK7" s="229"/>
      <c r="AL7" s="229"/>
      <c r="AM7" s="229"/>
      <c r="AN7" s="229"/>
      <c r="AO7" s="229"/>
      <c r="AP7" s="229"/>
      <c r="AQ7" s="229"/>
      <c r="AR7" s="229"/>
      <c r="AS7" s="229"/>
      <c r="AT7" s="229"/>
      <c r="AU7" s="229"/>
      <c r="AV7" s="229"/>
      <c r="AW7" s="229"/>
      <c r="AX7" s="229"/>
      <c r="AY7" s="229"/>
      <c r="AZ7" s="229"/>
      <c r="BA7" s="229"/>
      <c r="BB7" s="229"/>
      <c r="BC7" s="229"/>
      <c r="BD7" s="229"/>
      <c r="BE7" s="229"/>
      <c r="BF7" s="229"/>
      <c r="BG7" s="229"/>
      <c r="BH7" s="229"/>
      <c r="BI7" s="229"/>
      <c r="BJ7" s="229"/>
      <c r="BK7" s="229"/>
      <c r="BL7" s="229"/>
      <c r="BM7" s="229"/>
      <c r="BN7" s="229"/>
      <c r="BO7" s="229"/>
      <c r="BP7" s="229"/>
      <c r="BQ7" s="229"/>
      <c r="BR7" s="229"/>
      <c r="BS7" s="229"/>
      <c r="BT7" s="229"/>
      <c r="BU7" s="229"/>
      <c r="BV7" s="229"/>
      <c r="BW7" s="229"/>
      <c r="BX7" s="229"/>
      <c r="BY7" s="229"/>
      <c r="BZ7" s="229"/>
      <c r="CA7" s="229"/>
      <c r="CB7" s="229"/>
      <c r="CC7" s="229"/>
      <c r="CD7" s="229"/>
      <c r="CE7" s="229"/>
      <c r="CF7" s="229"/>
      <c r="CG7" s="229"/>
      <c r="CH7" s="229"/>
      <c r="CI7" s="229"/>
      <c r="CJ7" s="229"/>
      <c r="CK7" s="229"/>
      <c r="CL7" s="229"/>
      <c r="CM7" s="229"/>
      <c r="CN7" s="229"/>
      <c r="CO7" s="229"/>
      <c r="CP7" s="229"/>
      <c r="CQ7" s="229"/>
      <c r="CR7" s="229"/>
      <c r="CS7" s="229"/>
      <c r="CT7" s="229"/>
      <c r="CU7" s="229"/>
      <c r="CV7" s="229"/>
      <c r="CW7" s="229"/>
      <c r="CX7" s="229"/>
      <c r="CY7" s="229"/>
      <c r="CZ7" s="229"/>
      <c r="DA7" s="229"/>
      <c r="DB7" s="229"/>
      <c r="DC7" s="229"/>
    </row>
    <row r="8" spans="11:97" ht="15.75">
      <c r="K8" s="230" t="s">
        <v>87</v>
      </c>
      <c r="L8" s="230"/>
      <c r="M8" s="230"/>
      <c r="N8" s="230"/>
      <c r="O8" s="230"/>
      <c r="P8" s="230"/>
      <c r="Q8" s="230"/>
      <c r="R8" s="230"/>
      <c r="S8" s="230"/>
      <c r="T8" s="230"/>
      <c r="U8" s="230"/>
      <c r="V8" s="230"/>
      <c r="W8" s="230"/>
      <c r="X8" s="230"/>
      <c r="Y8" s="230"/>
      <c r="Z8" s="230"/>
      <c r="AA8" s="230"/>
      <c r="AB8" s="230"/>
      <c r="AC8" s="230"/>
      <c r="AD8" s="230"/>
      <c r="AE8" s="230"/>
      <c r="AF8" s="230"/>
      <c r="AG8" s="230"/>
      <c r="AH8" s="230"/>
      <c r="AI8" s="230"/>
      <c r="AJ8" s="230"/>
      <c r="AK8" s="230"/>
      <c r="AL8" s="230"/>
      <c r="AM8" s="230"/>
      <c r="AN8" s="230"/>
      <c r="AO8" s="230"/>
      <c r="AP8" s="230"/>
      <c r="AQ8" s="230"/>
      <c r="AR8" s="230"/>
      <c r="AS8" s="230"/>
      <c r="AT8" s="230"/>
      <c r="AU8" s="230"/>
      <c r="AV8" s="230"/>
      <c r="AW8" s="230"/>
      <c r="AX8" s="230"/>
      <c r="AY8" s="230"/>
      <c r="AZ8" s="230"/>
      <c r="BA8" s="230"/>
      <c r="BB8" s="230"/>
      <c r="BC8" s="230"/>
      <c r="BD8" s="230"/>
      <c r="BE8" s="230"/>
      <c r="BF8" s="230"/>
      <c r="BG8" s="230"/>
      <c r="BH8" s="230"/>
      <c r="BI8" s="230"/>
      <c r="BJ8" s="230"/>
      <c r="BK8" s="230"/>
      <c r="BL8" s="230"/>
      <c r="BM8" s="230"/>
      <c r="BN8" s="230"/>
      <c r="BO8" s="230"/>
      <c r="BP8" s="230"/>
      <c r="BQ8" s="230"/>
      <c r="BR8" s="230"/>
      <c r="BS8" s="230"/>
      <c r="BT8" s="230"/>
      <c r="BU8" s="230"/>
      <c r="BV8" s="230"/>
      <c r="BW8" s="230"/>
      <c r="BX8" s="230"/>
      <c r="BY8" s="230"/>
      <c r="BZ8" s="230"/>
      <c r="CA8" s="230"/>
      <c r="CB8" s="230"/>
      <c r="CC8" s="230"/>
      <c r="CD8" s="230"/>
      <c r="CE8" s="230"/>
      <c r="CF8" s="230"/>
      <c r="CG8" s="230"/>
      <c r="CH8" s="230"/>
      <c r="CI8" s="230"/>
      <c r="CJ8" s="230"/>
      <c r="CK8" s="230"/>
      <c r="CL8" s="230"/>
      <c r="CM8" s="230"/>
      <c r="CN8" s="230"/>
      <c r="CO8" s="230"/>
      <c r="CP8" s="230"/>
      <c r="CQ8" s="230"/>
      <c r="CR8" s="230"/>
      <c r="CS8" s="230"/>
    </row>
    <row r="9" spans="11:97" s="20" customFormat="1" ht="25.5" customHeight="1">
      <c r="K9" s="231" t="s">
        <v>88</v>
      </c>
      <c r="L9" s="231"/>
      <c r="M9" s="231"/>
      <c r="N9" s="231"/>
      <c r="O9" s="231"/>
      <c r="P9" s="231"/>
      <c r="Q9" s="231"/>
      <c r="R9" s="231"/>
      <c r="S9" s="231"/>
      <c r="T9" s="231"/>
      <c r="U9" s="231"/>
      <c r="V9" s="231"/>
      <c r="W9" s="231"/>
      <c r="X9" s="231"/>
      <c r="Y9" s="231"/>
      <c r="Z9" s="231"/>
      <c r="AA9" s="231"/>
      <c r="AB9" s="231"/>
      <c r="AC9" s="231"/>
      <c r="AD9" s="231"/>
      <c r="AE9" s="231"/>
      <c r="AF9" s="231"/>
      <c r="AG9" s="231"/>
      <c r="AH9" s="231"/>
      <c r="AI9" s="231"/>
      <c r="AJ9" s="231"/>
      <c r="AK9" s="231"/>
      <c r="AL9" s="231"/>
      <c r="AM9" s="231"/>
      <c r="AN9" s="231"/>
      <c r="AO9" s="231"/>
      <c r="AP9" s="231"/>
      <c r="AQ9" s="231"/>
      <c r="AR9" s="231"/>
      <c r="AS9" s="231"/>
      <c r="AT9" s="231"/>
      <c r="AU9" s="231"/>
      <c r="AV9" s="231"/>
      <c r="AW9" s="231"/>
      <c r="AX9" s="231"/>
      <c r="AY9" s="231"/>
      <c r="AZ9" s="231"/>
      <c r="BA9" s="231"/>
      <c r="BB9" s="231"/>
      <c r="BC9" s="231"/>
      <c r="BD9" s="231"/>
      <c r="BE9" s="231"/>
      <c r="BF9" s="231"/>
      <c r="BG9" s="231"/>
      <c r="BH9" s="231"/>
      <c r="BI9" s="231"/>
      <c r="BJ9" s="231"/>
      <c r="BK9" s="231"/>
      <c r="BL9" s="231"/>
      <c r="BM9" s="231"/>
      <c r="BN9" s="231"/>
      <c r="BO9" s="231"/>
      <c r="BP9" s="231"/>
      <c r="BQ9" s="231"/>
      <c r="BR9" s="231"/>
      <c r="BS9" s="231"/>
      <c r="BT9" s="231"/>
      <c r="BU9" s="231"/>
      <c r="BV9" s="231"/>
      <c r="BW9" s="231"/>
      <c r="BX9" s="231"/>
      <c r="BY9" s="231"/>
      <c r="BZ9" s="231"/>
      <c r="CA9" s="231"/>
      <c r="CB9" s="231"/>
      <c r="CC9" s="231"/>
      <c r="CD9" s="231"/>
      <c r="CE9" s="231"/>
      <c r="CF9" s="231"/>
      <c r="CG9" s="231"/>
      <c r="CH9" s="231"/>
      <c r="CI9" s="231"/>
      <c r="CJ9" s="231"/>
      <c r="CK9" s="231"/>
      <c r="CL9" s="231"/>
      <c r="CM9" s="231"/>
      <c r="CN9" s="231"/>
      <c r="CO9" s="231"/>
      <c r="CP9" s="231"/>
      <c r="CQ9" s="231"/>
      <c r="CR9" s="231"/>
      <c r="CS9" s="231"/>
    </row>
    <row r="10" spans="43:65" ht="15.75"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</row>
    <row r="11" ht="15.75">
      <c r="A11" s="21" t="s">
        <v>89</v>
      </c>
    </row>
    <row r="12" spans="1:107" ht="15.75">
      <c r="A12" s="21" t="s">
        <v>90</v>
      </c>
      <c r="AC12" s="230" t="s">
        <v>91</v>
      </c>
      <c r="AD12" s="230"/>
      <c r="AE12" s="230"/>
      <c r="AF12" s="230"/>
      <c r="AG12" s="230"/>
      <c r="AH12" s="230"/>
      <c r="AI12" s="230"/>
      <c r="AJ12" s="230"/>
      <c r="AK12" s="230"/>
      <c r="AL12" s="230"/>
      <c r="AM12" s="230"/>
      <c r="AN12" s="230"/>
      <c r="AO12" s="230"/>
      <c r="AP12" s="230"/>
      <c r="AQ12" s="230"/>
      <c r="AR12" s="230"/>
      <c r="AS12" s="230"/>
      <c r="AT12" s="230"/>
      <c r="AU12" s="230"/>
      <c r="AV12" s="230"/>
      <c r="AW12" s="230"/>
      <c r="AX12" s="230"/>
      <c r="AY12" s="230"/>
      <c r="AZ12" s="230"/>
      <c r="BA12" s="230"/>
      <c r="BB12" s="230"/>
      <c r="BC12" s="230"/>
      <c r="BD12" s="230"/>
      <c r="BE12" s="230"/>
      <c r="BF12" s="230"/>
      <c r="BG12" s="230"/>
      <c r="BH12" s="230"/>
      <c r="BI12" s="230"/>
      <c r="BJ12" s="230"/>
      <c r="BK12" s="230"/>
      <c r="BL12" s="230"/>
      <c r="BM12" s="230"/>
      <c r="BN12" s="230"/>
      <c r="BO12" s="230"/>
      <c r="BP12" s="230"/>
      <c r="BQ12" s="230"/>
      <c r="BR12" s="230"/>
      <c r="BS12" s="230"/>
      <c r="BT12" s="230"/>
      <c r="BU12" s="230"/>
      <c r="BV12" s="230"/>
      <c r="BW12" s="230"/>
      <c r="BX12" s="230"/>
      <c r="BY12" s="230"/>
      <c r="BZ12" s="230"/>
      <c r="CA12" s="230"/>
      <c r="CB12" s="230"/>
      <c r="CC12" s="230"/>
      <c r="CD12" s="230"/>
      <c r="CE12" s="230"/>
      <c r="CF12" s="230"/>
      <c r="CG12" s="230"/>
      <c r="CH12" s="230"/>
      <c r="CI12" s="230"/>
      <c r="CJ12" s="230"/>
      <c r="CK12" s="230"/>
      <c r="CL12" s="230"/>
      <c r="CM12" s="230"/>
      <c r="CN12" s="230"/>
      <c r="CO12" s="230"/>
      <c r="CP12" s="230"/>
      <c r="CQ12" s="230"/>
      <c r="CR12" s="230"/>
      <c r="CS12" s="230"/>
      <c r="CT12" s="230"/>
      <c r="CU12" s="230"/>
      <c r="CV12" s="230"/>
      <c r="CW12" s="230"/>
      <c r="CX12" s="230"/>
      <c r="CY12" s="230"/>
      <c r="CZ12" s="230"/>
      <c r="DA12" s="230"/>
      <c r="DB12" s="230"/>
      <c r="DC12" s="230"/>
    </row>
    <row r="14" ht="15.75">
      <c r="H14" s="21" t="s">
        <v>92</v>
      </c>
    </row>
    <row r="16" spans="1:107" ht="63.75" customHeight="1">
      <c r="A16" s="219" t="s">
        <v>93</v>
      </c>
      <c r="B16" s="220"/>
      <c r="C16" s="220"/>
      <c r="D16" s="220"/>
      <c r="E16" s="220"/>
      <c r="F16" s="220"/>
      <c r="G16" s="220"/>
      <c r="H16" s="220"/>
      <c r="I16" s="220"/>
      <c r="J16" s="220"/>
      <c r="K16" s="220"/>
      <c r="L16" s="220"/>
      <c r="M16" s="220"/>
      <c r="N16" s="220"/>
      <c r="O16" s="220"/>
      <c r="P16" s="220"/>
      <c r="Q16" s="220"/>
      <c r="R16" s="220"/>
      <c r="S16" s="220"/>
      <c r="T16" s="220"/>
      <c r="U16" s="220"/>
      <c r="V16" s="220"/>
      <c r="W16" s="220"/>
      <c r="X16" s="220"/>
      <c r="Y16" s="220"/>
      <c r="Z16" s="220"/>
      <c r="AA16" s="220"/>
      <c r="AB16" s="220"/>
      <c r="AC16" s="220"/>
      <c r="AD16" s="220"/>
      <c r="AE16" s="220"/>
      <c r="AF16" s="220"/>
      <c r="AG16" s="220"/>
      <c r="AH16" s="220"/>
      <c r="AI16" s="220"/>
      <c r="AJ16" s="220"/>
      <c r="AK16" s="220"/>
      <c r="AL16" s="220"/>
      <c r="AM16" s="220"/>
      <c r="AN16" s="220"/>
      <c r="AO16" s="220"/>
      <c r="AP16" s="221"/>
      <c r="AQ16" s="219" t="s">
        <v>94</v>
      </c>
      <c r="AR16" s="220"/>
      <c r="AS16" s="220"/>
      <c r="AT16" s="220"/>
      <c r="AU16" s="220"/>
      <c r="AV16" s="220"/>
      <c r="AW16" s="220"/>
      <c r="AX16" s="220"/>
      <c r="AY16" s="220"/>
      <c r="AZ16" s="220"/>
      <c r="BA16" s="220"/>
      <c r="BB16" s="220"/>
      <c r="BC16" s="220"/>
      <c r="BD16" s="220"/>
      <c r="BE16" s="220"/>
      <c r="BF16" s="221"/>
      <c r="BG16" s="219" t="s">
        <v>95</v>
      </c>
      <c r="BH16" s="220"/>
      <c r="BI16" s="220"/>
      <c r="BJ16" s="220"/>
      <c r="BK16" s="220"/>
      <c r="BL16" s="220"/>
      <c r="BM16" s="220"/>
      <c r="BN16" s="220"/>
      <c r="BO16" s="220"/>
      <c r="BP16" s="220"/>
      <c r="BQ16" s="220"/>
      <c r="BR16" s="220"/>
      <c r="BS16" s="220"/>
      <c r="BT16" s="220"/>
      <c r="BU16" s="221"/>
      <c r="BV16" s="219" t="s">
        <v>96</v>
      </c>
      <c r="BW16" s="220"/>
      <c r="BX16" s="220"/>
      <c r="BY16" s="220"/>
      <c r="BZ16" s="220"/>
      <c r="CA16" s="220"/>
      <c r="CB16" s="220"/>
      <c r="CC16" s="220"/>
      <c r="CD16" s="220"/>
      <c r="CE16" s="220"/>
      <c r="CF16" s="220"/>
      <c r="CG16" s="220"/>
      <c r="CH16" s="221"/>
      <c r="CI16" s="219" t="s">
        <v>97</v>
      </c>
      <c r="CJ16" s="220"/>
      <c r="CK16" s="220"/>
      <c r="CL16" s="220"/>
      <c r="CM16" s="220"/>
      <c r="CN16" s="220"/>
      <c r="CO16" s="220"/>
      <c r="CP16" s="220"/>
      <c r="CQ16" s="220"/>
      <c r="CR16" s="220"/>
      <c r="CS16" s="220"/>
      <c r="CT16" s="220"/>
      <c r="CU16" s="220"/>
      <c r="CV16" s="220"/>
      <c r="CW16" s="220"/>
      <c r="CX16" s="220"/>
      <c r="CY16" s="220"/>
      <c r="CZ16" s="220"/>
      <c r="DA16" s="220"/>
      <c r="DB16" s="220"/>
      <c r="DC16" s="221"/>
    </row>
    <row r="17" spans="1:107" ht="15.75">
      <c r="A17" s="222">
        <v>1</v>
      </c>
      <c r="B17" s="206"/>
      <c r="C17" s="206"/>
      <c r="D17" s="206"/>
      <c r="E17" s="206"/>
      <c r="F17" s="206"/>
      <c r="G17" s="206"/>
      <c r="H17" s="206"/>
      <c r="I17" s="206"/>
      <c r="J17" s="206"/>
      <c r="K17" s="206"/>
      <c r="L17" s="206"/>
      <c r="M17" s="206"/>
      <c r="N17" s="206"/>
      <c r="O17" s="206"/>
      <c r="P17" s="206"/>
      <c r="Q17" s="206"/>
      <c r="R17" s="206"/>
      <c r="S17" s="206"/>
      <c r="T17" s="206"/>
      <c r="U17" s="206"/>
      <c r="V17" s="206"/>
      <c r="W17" s="206"/>
      <c r="X17" s="206"/>
      <c r="Y17" s="206"/>
      <c r="Z17" s="206"/>
      <c r="AA17" s="206"/>
      <c r="AB17" s="206"/>
      <c r="AC17" s="206"/>
      <c r="AD17" s="206"/>
      <c r="AE17" s="206"/>
      <c r="AF17" s="206"/>
      <c r="AG17" s="206"/>
      <c r="AH17" s="206"/>
      <c r="AI17" s="206"/>
      <c r="AJ17" s="206"/>
      <c r="AK17" s="206"/>
      <c r="AL17" s="206"/>
      <c r="AM17" s="206"/>
      <c r="AN17" s="206"/>
      <c r="AO17" s="206"/>
      <c r="AP17" s="207"/>
      <c r="AQ17" s="222">
        <v>2</v>
      </c>
      <c r="AR17" s="206"/>
      <c r="AS17" s="206"/>
      <c r="AT17" s="206"/>
      <c r="AU17" s="206"/>
      <c r="AV17" s="206"/>
      <c r="AW17" s="206"/>
      <c r="AX17" s="206"/>
      <c r="AY17" s="206"/>
      <c r="AZ17" s="206"/>
      <c r="BA17" s="206"/>
      <c r="BB17" s="206"/>
      <c r="BC17" s="206"/>
      <c r="BD17" s="206"/>
      <c r="BE17" s="206"/>
      <c r="BF17" s="207"/>
      <c r="BG17" s="222">
        <v>3</v>
      </c>
      <c r="BH17" s="206"/>
      <c r="BI17" s="206"/>
      <c r="BJ17" s="206"/>
      <c r="BK17" s="206"/>
      <c r="BL17" s="206"/>
      <c r="BM17" s="206"/>
      <c r="BN17" s="206"/>
      <c r="BO17" s="206"/>
      <c r="BP17" s="206"/>
      <c r="BQ17" s="206"/>
      <c r="BR17" s="206"/>
      <c r="BS17" s="206"/>
      <c r="BT17" s="206"/>
      <c r="BU17" s="207"/>
      <c r="BV17" s="222">
        <v>4</v>
      </c>
      <c r="BW17" s="206"/>
      <c r="BX17" s="206"/>
      <c r="BY17" s="206"/>
      <c r="BZ17" s="206"/>
      <c r="CA17" s="206"/>
      <c r="CB17" s="206"/>
      <c r="CC17" s="206"/>
      <c r="CD17" s="206"/>
      <c r="CE17" s="206"/>
      <c r="CF17" s="206"/>
      <c r="CG17" s="206"/>
      <c r="CH17" s="207"/>
      <c r="CI17" s="222">
        <v>5</v>
      </c>
      <c r="CJ17" s="206"/>
      <c r="CK17" s="206"/>
      <c r="CL17" s="206"/>
      <c r="CM17" s="206"/>
      <c r="CN17" s="206"/>
      <c r="CO17" s="206"/>
      <c r="CP17" s="206"/>
      <c r="CQ17" s="206"/>
      <c r="CR17" s="206"/>
      <c r="CS17" s="206"/>
      <c r="CT17" s="206"/>
      <c r="CU17" s="206"/>
      <c r="CV17" s="206"/>
      <c r="CW17" s="206"/>
      <c r="CX17" s="206"/>
      <c r="CY17" s="206"/>
      <c r="CZ17" s="206"/>
      <c r="DA17" s="206"/>
      <c r="DB17" s="206"/>
      <c r="DC17" s="207"/>
    </row>
    <row r="18" spans="1:107" ht="53.25" customHeight="1">
      <c r="A18" s="213"/>
      <c r="B18" s="214"/>
      <c r="C18" s="214"/>
      <c r="D18" s="214"/>
      <c r="E18" s="214"/>
      <c r="F18" s="214"/>
      <c r="G18" s="214"/>
      <c r="H18" s="214"/>
      <c r="I18" s="214"/>
      <c r="J18" s="214"/>
      <c r="K18" s="214"/>
      <c r="L18" s="214"/>
      <c r="M18" s="214"/>
      <c r="N18" s="214"/>
      <c r="O18" s="214"/>
      <c r="P18" s="214"/>
      <c r="Q18" s="214"/>
      <c r="R18" s="214"/>
      <c r="S18" s="214"/>
      <c r="T18" s="214"/>
      <c r="U18" s="214"/>
      <c r="V18" s="214"/>
      <c r="W18" s="214"/>
      <c r="X18" s="214"/>
      <c r="Y18" s="214"/>
      <c r="Z18" s="214"/>
      <c r="AA18" s="214"/>
      <c r="AB18" s="214"/>
      <c r="AC18" s="214"/>
      <c r="AD18" s="214"/>
      <c r="AE18" s="214"/>
      <c r="AF18" s="214"/>
      <c r="AG18" s="214"/>
      <c r="AH18" s="214"/>
      <c r="AI18" s="214"/>
      <c r="AJ18" s="214"/>
      <c r="AK18" s="214"/>
      <c r="AL18" s="214"/>
      <c r="AM18" s="214"/>
      <c r="AN18" s="214"/>
      <c r="AO18" s="214"/>
      <c r="AP18" s="215"/>
      <c r="AQ18" s="232"/>
      <c r="AR18" s="233"/>
      <c r="AS18" s="233"/>
      <c r="AT18" s="233"/>
      <c r="AU18" s="233"/>
      <c r="AV18" s="233"/>
      <c r="AW18" s="233"/>
      <c r="AX18" s="233"/>
      <c r="AY18" s="233"/>
      <c r="AZ18" s="233"/>
      <c r="BA18" s="233"/>
      <c r="BB18" s="233"/>
      <c r="BC18" s="233"/>
      <c r="BD18" s="233"/>
      <c r="BE18" s="233"/>
      <c r="BF18" s="234"/>
      <c r="BG18" s="226"/>
      <c r="BH18" s="227"/>
      <c r="BI18" s="227"/>
      <c r="BJ18" s="227"/>
      <c r="BK18" s="227"/>
      <c r="BL18" s="227"/>
      <c r="BM18" s="227"/>
      <c r="BN18" s="227"/>
      <c r="BO18" s="227"/>
      <c r="BP18" s="227"/>
      <c r="BQ18" s="227"/>
      <c r="BR18" s="227"/>
      <c r="BS18" s="227"/>
      <c r="BT18" s="227"/>
      <c r="BU18" s="228"/>
      <c r="BV18" s="202"/>
      <c r="BW18" s="203"/>
      <c r="BX18" s="203"/>
      <c r="BY18" s="203"/>
      <c r="BZ18" s="203"/>
      <c r="CA18" s="203"/>
      <c r="CB18" s="203"/>
      <c r="CC18" s="203"/>
      <c r="CD18" s="203"/>
      <c r="CE18" s="203"/>
      <c r="CF18" s="203"/>
      <c r="CG18" s="203"/>
      <c r="CH18" s="204"/>
      <c r="CI18" s="202"/>
      <c r="CJ18" s="203"/>
      <c r="CK18" s="203"/>
      <c r="CL18" s="203"/>
      <c r="CM18" s="203"/>
      <c r="CN18" s="203"/>
      <c r="CO18" s="203"/>
      <c r="CP18" s="203"/>
      <c r="CQ18" s="203"/>
      <c r="CR18" s="203"/>
      <c r="CS18" s="203"/>
      <c r="CT18" s="203"/>
      <c r="CU18" s="203"/>
      <c r="CV18" s="203"/>
      <c r="CW18" s="203"/>
      <c r="CX18" s="203"/>
      <c r="CY18" s="203"/>
      <c r="CZ18" s="203"/>
      <c r="DA18" s="203"/>
      <c r="DB18" s="203"/>
      <c r="DC18" s="204"/>
    </row>
    <row r="20" ht="15.75">
      <c r="H20" s="21" t="s">
        <v>98</v>
      </c>
    </row>
    <row r="22" ht="15.75">
      <c r="H22" s="21" t="s">
        <v>99</v>
      </c>
    </row>
    <row r="24" spans="1:107" s="23" customFormat="1" ht="125.25" customHeight="1">
      <c r="A24" s="223" t="s">
        <v>100</v>
      </c>
      <c r="B24" s="224"/>
      <c r="C24" s="224"/>
      <c r="D24" s="224"/>
      <c r="E24" s="224"/>
      <c r="F24" s="224"/>
      <c r="G24" s="224"/>
      <c r="H24" s="224"/>
      <c r="I24" s="224"/>
      <c r="J24" s="224"/>
      <c r="K24" s="224"/>
      <c r="L24" s="224"/>
      <c r="M24" s="224"/>
      <c r="N24" s="224"/>
      <c r="O24" s="225"/>
      <c r="P24" s="223" t="s">
        <v>101</v>
      </c>
      <c r="Q24" s="224"/>
      <c r="R24" s="224"/>
      <c r="S24" s="224"/>
      <c r="T24" s="224"/>
      <c r="U24" s="224"/>
      <c r="V24" s="224"/>
      <c r="W24" s="224"/>
      <c r="X24" s="224"/>
      <c r="Y24" s="224"/>
      <c r="Z24" s="224"/>
      <c r="AA24" s="224"/>
      <c r="AB24" s="224"/>
      <c r="AC24" s="224"/>
      <c r="AD24" s="224"/>
      <c r="AE24" s="224"/>
      <c r="AF24" s="224"/>
      <c r="AG24" s="224"/>
      <c r="AH24" s="224"/>
      <c r="AI24" s="224"/>
      <c r="AJ24" s="224"/>
      <c r="AK24" s="224"/>
      <c r="AL24" s="225"/>
      <c r="AM24" s="223" t="s">
        <v>102</v>
      </c>
      <c r="AN24" s="224"/>
      <c r="AO24" s="224"/>
      <c r="AP24" s="224"/>
      <c r="AQ24" s="224"/>
      <c r="AR24" s="224"/>
      <c r="AS24" s="224"/>
      <c r="AT24" s="224"/>
      <c r="AU24" s="224"/>
      <c r="AV24" s="224"/>
      <c r="AW24" s="224"/>
      <c r="AX24" s="224"/>
      <c r="AY24" s="224"/>
      <c r="AZ24" s="224"/>
      <c r="BA24" s="225"/>
      <c r="BB24" s="223" t="s">
        <v>103</v>
      </c>
      <c r="BC24" s="224"/>
      <c r="BD24" s="224"/>
      <c r="BE24" s="224"/>
      <c r="BF24" s="224"/>
      <c r="BG24" s="224"/>
      <c r="BH24" s="224"/>
      <c r="BI24" s="224"/>
      <c r="BJ24" s="224"/>
      <c r="BK24" s="224"/>
      <c r="BL24" s="224"/>
      <c r="BM24" s="225"/>
      <c r="BN24" s="223" t="s">
        <v>104</v>
      </c>
      <c r="BO24" s="224"/>
      <c r="BP24" s="224"/>
      <c r="BQ24" s="224"/>
      <c r="BR24" s="224"/>
      <c r="BS24" s="224"/>
      <c r="BT24" s="224"/>
      <c r="BU24" s="224"/>
      <c r="BV24" s="224"/>
      <c r="BW24" s="224"/>
      <c r="BX24" s="224"/>
      <c r="BY24" s="224"/>
      <c r="BZ24" s="224"/>
      <c r="CA24" s="224"/>
      <c r="CB24" s="225"/>
      <c r="CC24" s="223" t="s">
        <v>105</v>
      </c>
      <c r="CD24" s="224"/>
      <c r="CE24" s="224"/>
      <c r="CF24" s="224"/>
      <c r="CG24" s="224"/>
      <c r="CH24" s="224"/>
      <c r="CI24" s="224"/>
      <c r="CJ24" s="224"/>
      <c r="CK24" s="224"/>
      <c r="CL24" s="224"/>
      <c r="CM24" s="224"/>
      <c r="CN24" s="224"/>
      <c r="CO24" s="225"/>
      <c r="CP24" s="223" t="s">
        <v>106</v>
      </c>
      <c r="CQ24" s="224"/>
      <c r="CR24" s="224"/>
      <c r="CS24" s="224"/>
      <c r="CT24" s="224"/>
      <c r="CU24" s="224"/>
      <c r="CV24" s="224"/>
      <c r="CW24" s="224"/>
      <c r="CX24" s="224"/>
      <c r="CY24" s="224"/>
      <c r="CZ24" s="224"/>
      <c r="DA24" s="224"/>
      <c r="DB24" s="224"/>
      <c r="DC24" s="225"/>
    </row>
    <row r="25" spans="1:107" ht="15.75">
      <c r="A25" s="222">
        <v>1</v>
      </c>
      <c r="B25" s="206"/>
      <c r="C25" s="206"/>
      <c r="D25" s="206"/>
      <c r="E25" s="206"/>
      <c r="F25" s="206"/>
      <c r="G25" s="206"/>
      <c r="H25" s="206"/>
      <c r="I25" s="206"/>
      <c r="J25" s="206"/>
      <c r="K25" s="206"/>
      <c r="L25" s="206"/>
      <c r="M25" s="206"/>
      <c r="N25" s="206"/>
      <c r="O25" s="207"/>
      <c r="P25" s="222">
        <v>2</v>
      </c>
      <c r="Q25" s="206"/>
      <c r="R25" s="206"/>
      <c r="S25" s="206"/>
      <c r="T25" s="206"/>
      <c r="U25" s="206"/>
      <c r="V25" s="206"/>
      <c r="W25" s="206"/>
      <c r="X25" s="206"/>
      <c r="Y25" s="206"/>
      <c r="Z25" s="206"/>
      <c r="AA25" s="206"/>
      <c r="AB25" s="206"/>
      <c r="AC25" s="206"/>
      <c r="AD25" s="206"/>
      <c r="AE25" s="206"/>
      <c r="AF25" s="206"/>
      <c r="AG25" s="206"/>
      <c r="AH25" s="206"/>
      <c r="AI25" s="206"/>
      <c r="AJ25" s="206"/>
      <c r="AK25" s="206"/>
      <c r="AL25" s="207"/>
      <c r="AM25" s="222">
        <v>3</v>
      </c>
      <c r="AN25" s="206"/>
      <c r="AO25" s="206"/>
      <c r="AP25" s="206"/>
      <c r="AQ25" s="206"/>
      <c r="AR25" s="206"/>
      <c r="AS25" s="206"/>
      <c r="AT25" s="206"/>
      <c r="AU25" s="206"/>
      <c r="AV25" s="206"/>
      <c r="AW25" s="206"/>
      <c r="AX25" s="206"/>
      <c r="AY25" s="206"/>
      <c r="AZ25" s="206"/>
      <c r="BA25" s="207"/>
      <c r="BB25" s="222">
        <v>4</v>
      </c>
      <c r="BC25" s="206"/>
      <c r="BD25" s="206"/>
      <c r="BE25" s="206"/>
      <c r="BF25" s="206"/>
      <c r="BG25" s="206"/>
      <c r="BH25" s="206"/>
      <c r="BI25" s="206"/>
      <c r="BJ25" s="206"/>
      <c r="BK25" s="206"/>
      <c r="BL25" s="206"/>
      <c r="BM25" s="207"/>
      <c r="BN25" s="222">
        <v>5</v>
      </c>
      <c r="BO25" s="206"/>
      <c r="BP25" s="206"/>
      <c r="BQ25" s="206"/>
      <c r="BR25" s="206"/>
      <c r="BS25" s="206"/>
      <c r="BT25" s="206"/>
      <c r="BU25" s="206"/>
      <c r="BV25" s="206"/>
      <c r="BW25" s="206"/>
      <c r="BX25" s="206"/>
      <c r="BY25" s="206"/>
      <c r="BZ25" s="206"/>
      <c r="CA25" s="206"/>
      <c r="CB25" s="207"/>
      <c r="CC25" s="222">
        <v>6</v>
      </c>
      <c r="CD25" s="206"/>
      <c r="CE25" s="206"/>
      <c r="CF25" s="206"/>
      <c r="CG25" s="206"/>
      <c r="CH25" s="206"/>
      <c r="CI25" s="206"/>
      <c r="CJ25" s="206"/>
      <c r="CK25" s="206"/>
      <c r="CL25" s="206"/>
      <c r="CM25" s="206"/>
      <c r="CN25" s="206"/>
      <c r="CO25" s="207"/>
      <c r="CP25" s="222">
        <v>7</v>
      </c>
      <c r="CQ25" s="206"/>
      <c r="CR25" s="206"/>
      <c r="CS25" s="206"/>
      <c r="CT25" s="206"/>
      <c r="CU25" s="206"/>
      <c r="CV25" s="206"/>
      <c r="CW25" s="206"/>
      <c r="CX25" s="206"/>
      <c r="CY25" s="206"/>
      <c r="CZ25" s="206"/>
      <c r="DA25" s="206"/>
      <c r="DB25" s="206"/>
      <c r="DC25" s="207"/>
    </row>
    <row r="26" spans="1:107" ht="59.25" customHeight="1" hidden="1">
      <c r="A26" s="210" t="s">
        <v>317</v>
      </c>
      <c r="B26" s="211"/>
      <c r="C26" s="211"/>
      <c r="D26" s="211"/>
      <c r="E26" s="211"/>
      <c r="F26" s="211"/>
      <c r="G26" s="211"/>
      <c r="H26" s="211"/>
      <c r="I26" s="211"/>
      <c r="J26" s="211"/>
      <c r="K26" s="211"/>
      <c r="L26" s="211"/>
      <c r="M26" s="211"/>
      <c r="N26" s="211"/>
      <c r="O26" s="212"/>
      <c r="P26" s="213" t="s">
        <v>318</v>
      </c>
      <c r="Q26" s="214"/>
      <c r="R26" s="214"/>
      <c r="S26" s="214"/>
      <c r="T26" s="214"/>
      <c r="U26" s="214"/>
      <c r="V26" s="214"/>
      <c r="W26" s="214"/>
      <c r="X26" s="214"/>
      <c r="Y26" s="214"/>
      <c r="Z26" s="214"/>
      <c r="AA26" s="214"/>
      <c r="AB26" s="214"/>
      <c r="AC26" s="214"/>
      <c r="AD26" s="214"/>
      <c r="AE26" s="214"/>
      <c r="AF26" s="214"/>
      <c r="AG26" s="214"/>
      <c r="AH26" s="214"/>
      <c r="AI26" s="214"/>
      <c r="AJ26" s="214"/>
      <c r="AK26" s="214"/>
      <c r="AL26" s="215"/>
      <c r="AM26" s="216">
        <f>6874879.8/1000</f>
        <v>6874.8798</v>
      </c>
      <c r="AN26" s="217"/>
      <c r="AO26" s="217"/>
      <c r="AP26" s="217"/>
      <c r="AQ26" s="217"/>
      <c r="AR26" s="217"/>
      <c r="AS26" s="217"/>
      <c r="AT26" s="217"/>
      <c r="AU26" s="217"/>
      <c r="AV26" s="217"/>
      <c r="AW26" s="217"/>
      <c r="AX26" s="217"/>
      <c r="AY26" s="217"/>
      <c r="AZ26" s="217"/>
      <c r="BA26" s="218"/>
      <c r="BB26" s="205">
        <v>0.1555</v>
      </c>
      <c r="BC26" s="206"/>
      <c r="BD26" s="206"/>
      <c r="BE26" s="206"/>
      <c r="BF26" s="206"/>
      <c r="BG26" s="206"/>
      <c r="BH26" s="206"/>
      <c r="BI26" s="206"/>
      <c r="BJ26" s="206"/>
      <c r="BK26" s="206"/>
      <c r="BL26" s="206"/>
      <c r="BM26" s="207"/>
      <c r="BN26" s="205">
        <v>0.15</v>
      </c>
      <c r="BO26" s="208"/>
      <c r="BP26" s="208"/>
      <c r="BQ26" s="208"/>
      <c r="BR26" s="208"/>
      <c r="BS26" s="208"/>
      <c r="BT26" s="208"/>
      <c r="BU26" s="208"/>
      <c r="BV26" s="208"/>
      <c r="BW26" s="208"/>
      <c r="BX26" s="208"/>
      <c r="BY26" s="208"/>
      <c r="BZ26" s="208"/>
      <c r="CA26" s="208"/>
      <c r="CB26" s="209"/>
      <c r="CC26" s="202" t="s">
        <v>319</v>
      </c>
      <c r="CD26" s="203"/>
      <c r="CE26" s="203"/>
      <c r="CF26" s="203"/>
      <c r="CG26" s="203"/>
      <c r="CH26" s="203"/>
      <c r="CI26" s="203"/>
      <c r="CJ26" s="203"/>
      <c r="CK26" s="203"/>
      <c r="CL26" s="203"/>
      <c r="CM26" s="203"/>
      <c r="CN26" s="203"/>
      <c r="CO26" s="204"/>
      <c r="CP26" s="202" t="s">
        <v>320</v>
      </c>
      <c r="CQ26" s="203"/>
      <c r="CR26" s="203"/>
      <c r="CS26" s="203"/>
      <c r="CT26" s="203"/>
      <c r="CU26" s="203"/>
      <c r="CV26" s="203"/>
      <c r="CW26" s="203"/>
      <c r="CX26" s="203"/>
      <c r="CY26" s="203"/>
      <c r="CZ26" s="203"/>
      <c r="DA26" s="203"/>
      <c r="DB26" s="203"/>
      <c r="DC26" s="204"/>
    </row>
    <row r="27" spans="1:107" ht="59.25" customHeight="1" hidden="1">
      <c r="A27" s="210" t="s">
        <v>317</v>
      </c>
      <c r="B27" s="211"/>
      <c r="C27" s="211"/>
      <c r="D27" s="211"/>
      <c r="E27" s="211"/>
      <c r="F27" s="211"/>
      <c r="G27" s="211"/>
      <c r="H27" s="211"/>
      <c r="I27" s="211"/>
      <c r="J27" s="211"/>
      <c r="K27" s="211"/>
      <c r="L27" s="211"/>
      <c r="M27" s="211"/>
      <c r="N27" s="211"/>
      <c r="O27" s="212"/>
      <c r="P27" s="213" t="s">
        <v>321</v>
      </c>
      <c r="Q27" s="214"/>
      <c r="R27" s="214"/>
      <c r="S27" s="214"/>
      <c r="T27" s="214"/>
      <c r="U27" s="214"/>
      <c r="V27" s="214"/>
      <c r="W27" s="214"/>
      <c r="X27" s="214"/>
      <c r="Y27" s="214"/>
      <c r="Z27" s="214"/>
      <c r="AA27" s="214"/>
      <c r="AB27" s="214"/>
      <c r="AC27" s="214"/>
      <c r="AD27" s="214"/>
      <c r="AE27" s="214"/>
      <c r="AF27" s="214"/>
      <c r="AG27" s="214"/>
      <c r="AH27" s="214"/>
      <c r="AI27" s="214"/>
      <c r="AJ27" s="214"/>
      <c r="AK27" s="214"/>
      <c r="AL27" s="215"/>
      <c r="AM27" s="216">
        <f>6770054.8/1000</f>
        <v>6770.0548</v>
      </c>
      <c r="AN27" s="217"/>
      <c r="AO27" s="217"/>
      <c r="AP27" s="217"/>
      <c r="AQ27" s="217"/>
      <c r="AR27" s="217"/>
      <c r="AS27" s="217"/>
      <c r="AT27" s="217"/>
      <c r="AU27" s="217"/>
      <c r="AV27" s="217"/>
      <c r="AW27" s="217"/>
      <c r="AX27" s="217"/>
      <c r="AY27" s="217"/>
      <c r="AZ27" s="217"/>
      <c r="BA27" s="218"/>
      <c r="BB27" s="205">
        <v>0.1531</v>
      </c>
      <c r="BC27" s="206"/>
      <c r="BD27" s="206"/>
      <c r="BE27" s="206"/>
      <c r="BF27" s="206"/>
      <c r="BG27" s="206"/>
      <c r="BH27" s="206"/>
      <c r="BI27" s="206"/>
      <c r="BJ27" s="206"/>
      <c r="BK27" s="206"/>
      <c r="BL27" s="206"/>
      <c r="BM27" s="207"/>
      <c r="BN27" s="205">
        <v>0.15</v>
      </c>
      <c r="BO27" s="208"/>
      <c r="BP27" s="208"/>
      <c r="BQ27" s="208"/>
      <c r="BR27" s="208"/>
      <c r="BS27" s="208"/>
      <c r="BT27" s="208"/>
      <c r="BU27" s="208"/>
      <c r="BV27" s="208"/>
      <c r="BW27" s="208"/>
      <c r="BX27" s="208"/>
      <c r="BY27" s="208"/>
      <c r="BZ27" s="208"/>
      <c r="CA27" s="208"/>
      <c r="CB27" s="209"/>
      <c r="CC27" s="202" t="s">
        <v>319</v>
      </c>
      <c r="CD27" s="203"/>
      <c r="CE27" s="203"/>
      <c r="CF27" s="203"/>
      <c r="CG27" s="203"/>
      <c r="CH27" s="203"/>
      <c r="CI27" s="203"/>
      <c r="CJ27" s="203"/>
      <c r="CK27" s="203"/>
      <c r="CL27" s="203"/>
      <c r="CM27" s="203"/>
      <c r="CN27" s="203"/>
      <c r="CO27" s="204"/>
      <c r="CP27" s="202" t="s">
        <v>320</v>
      </c>
      <c r="CQ27" s="203"/>
      <c r="CR27" s="203"/>
      <c r="CS27" s="203"/>
      <c r="CT27" s="203"/>
      <c r="CU27" s="203"/>
      <c r="CV27" s="203"/>
      <c r="CW27" s="203"/>
      <c r="CX27" s="203"/>
      <c r="CY27" s="203"/>
      <c r="CZ27" s="203"/>
      <c r="DA27" s="203"/>
      <c r="DB27" s="203"/>
      <c r="DC27" s="204"/>
    </row>
    <row r="28" spans="1:107" ht="59.25" customHeight="1" hidden="1">
      <c r="A28" s="210" t="s">
        <v>317</v>
      </c>
      <c r="B28" s="211"/>
      <c r="C28" s="211"/>
      <c r="D28" s="211"/>
      <c r="E28" s="211"/>
      <c r="F28" s="211"/>
      <c r="G28" s="211"/>
      <c r="H28" s="211"/>
      <c r="I28" s="211"/>
      <c r="J28" s="211"/>
      <c r="K28" s="211"/>
      <c r="L28" s="211"/>
      <c r="M28" s="211"/>
      <c r="N28" s="211"/>
      <c r="O28" s="212"/>
      <c r="P28" s="213" t="s">
        <v>322</v>
      </c>
      <c r="Q28" s="214"/>
      <c r="R28" s="214"/>
      <c r="S28" s="214"/>
      <c r="T28" s="214"/>
      <c r="U28" s="214"/>
      <c r="V28" s="214"/>
      <c r="W28" s="214"/>
      <c r="X28" s="214"/>
      <c r="Y28" s="214"/>
      <c r="Z28" s="214"/>
      <c r="AA28" s="214"/>
      <c r="AB28" s="214"/>
      <c r="AC28" s="214"/>
      <c r="AD28" s="214"/>
      <c r="AE28" s="214"/>
      <c r="AF28" s="214"/>
      <c r="AG28" s="214"/>
      <c r="AH28" s="214"/>
      <c r="AI28" s="214"/>
      <c r="AJ28" s="214"/>
      <c r="AK28" s="214"/>
      <c r="AL28" s="215"/>
      <c r="AM28" s="216">
        <f>6466778.2/1000</f>
        <v>6466.7782</v>
      </c>
      <c r="AN28" s="217"/>
      <c r="AO28" s="217"/>
      <c r="AP28" s="217"/>
      <c r="AQ28" s="217"/>
      <c r="AR28" s="217"/>
      <c r="AS28" s="217"/>
      <c r="AT28" s="217"/>
      <c r="AU28" s="217"/>
      <c r="AV28" s="217"/>
      <c r="AW28" s="217"/>
      <c r="AX28" s="217"/>
      <c r="AY28" s="217"/>
      <c r="AZ28" s="217"/>
      <c r="BA28" s="218"/>
      <c r="BB28" s="205">
        <v>0.1503</v>
      </c>
      <c r="BC28" s="206"/>
      <c r="BD28" s="206"/>
      <c r="BE28" s="206"/>
      <c r="BF28" s="206"/>
      <c r="BG28" s="206"/>
      <c r="BH28" s="206"/>
      <c r="BI28" s="206"/>
      <c r="BJ28" s="206"/>
      <c r="BK28" s="206"/>
      <c r="BL28" s="206"/>
      <c r="BM28" s="207"/>
      <c r="BN28" s="205">
        <v>0.15</v>
      </c>
      <c r="BO28" s="208"/>
      <c r="BP28" s="208"/>
      <c r="BQ28" s="208"/>
      <c r="BR28" s="208"/>
      <c r="BS28" s="208"/>
      <c r="BT28" s="208"/>
      <c r="BU28" s="208"/>
      <c r="BV28" s="208"/>
      <c r="BW28" s="208"/>
      <c r="BX28" s="208"/>
      <c r="BY28" s="208"/>
      <c r="BZ28" s="208"/>
      <c r="CA28" s="208"/>
      <c r="CB28" s="209"/>
      <c r="CC28" s="202" t="s">
        <v>323</v>
      </c>
      <c r="CD28" s="203"/>
      <c r="CE28" s="203"/>
      <c r="CF28" s="203"/>
      <c r="CG28" s="203"/>
      <c r="CH28" s="203"/>
      <c r="CI28" s="203"/>
      <c r="CJ28" s="203"/>
      <c r="CK28" s="203"/>
      <c r="CL28" s="203"/>
      <c r="CM28" s="203"/>
      <c r="CN28" s="203"/>
      <c r="CO28" s="204"/>
      <c r="CP28" s="202" t="s">
        <v>324</v>
      </c>
      <c r="CQ28" s="203"/>
      <c r="CR28" s="203"/>
      <c r="CS28" s="203"/>
      <c r="CT28" s="203"/>
      <c r="CU28" s="203"/>
      <c r="CV28" s="203"/>
      <c r="CW28" s="203"/>
      <c r="CX28" s="203"/>
      <c r="CY28" s="203"/>
      <c r="CZ28" s="203"/>
      <c r="DA28" s="203"/>
      <c r="DB28" s="203"/>
      <c r="DC28" s="204"/>
    </row>
    <row r="29" ht="15.75">
      <c r="H29" s="21" t="s">
        <v>107</v>
      </c>
    </row>
    <row r="30" ht="15.75">
      <c r="A30" s="21" t="s">
        <v>108</v>
      </c>
    </row>
    <row r="32" spans="1:107" s="23" customFormat="1" ht="150.75" customHeight="1">
      <c r="A32" s="223" t="s">
        <v>100</v>
      </c>
      <c r="B32" s="224"/>
      <c r="C32" s="224"/>
      <c r="D32" s="224"/>
      <c r="E32" s="224"/>
      <c r="F32" s="224"/>
      <c r="G32" s="224"/>
      <c r="H32" s="224"/>
      <c r="I32" s="224"/>
      <c r="J32" s="224"/>
      <c r="K32" s="224"/>
      <c r="L32" s="224"/>
      <c r="M32" s="224"/>
      <c r="N32" s="224"/>
      <c r="O32" s="225"/>
      <c r="P32" s="223" t="s">
        <v>101</v>
      </c>
      <c r="Q32" s="224"/>
      <c r="R32" s="224"/>
      <c r="S32" s="224"/>
      <c r="T32" s="224"/>
      <c r="U32" s="224"/>
      <c r="V32" s="224"/>
      <c r="W32" s="224"/>
      <c r="X32" s="224"/>
      <c r="Y32" s="224"/>
      <c r="Z32" s="224"/>
      <c r="AA32" s="224"/>
      <c r="AB32" s="224"/>
      <c r="AC32" s="224"/>
      <c r="AD32" s="224"/>
      <c r="AE32" s="224"/>
      <c r="AF32" s="224"/>
      <c r="AG32" s="224"/>
      <c r="AH32" s="224"/>
      <c r="AI32" s="224"/>
      <c r="AJ32" s="224"/>
      <c r="AK32" s="224"/>
      <c r="AL32" s="225"/>
      <c r="AM32" s="223" t="s">
        <v>102</v>
      </c>
      <c r="AN32" s="224"/>
      <c r="AO32" s="224"/>
      <c r="AP32" s="224"/>
      <c r="AQ32" s="224"/>
      <c r="AR32" s="224"/>
      <c r="AS32" s="224"/>
      <c r="AT32" s="224"/>
      <c r="AU32" s="224"/>
      <c r="AV32" s="224"/>
      <c r="AW32" s="224"/>
      <c r="AX32" s="224"/>
      <c r="AY32" s="224"/>
      <c r="AZ32" s="224"/>
      <c r="BA32" s="225"/>
      <c r="BB32" s="223" t="s">
        <v>109</v>
      </c>
      <c r="BC32" s="224"/>
      <c r="BD32" s="224"/>
      <c r="BE32" s="224"/>
      <c r="BF32" s="224"/>
      <c r="BG32" s="224"/>
      <c r="BH32" s="224"/>
      <c r="BI32" s="224"/>
      <c r="BJ32" s="224"/>
      <c r="BK32" s="224"/>
      <c r="BL32" s="224"/>
      <c r="BM32" s="224"/>
      <c r="BN32" s="225"/>
      <c r="BO32" s="223" t="s">
        <v>110</v>
      </c>
      <c r="BP32" s="224"/>
      <c r="BQ32" s="224"/>
      <c r="BR32" s="224"/>
      <c r="BS32" s="224"/>
      <c r="BT32" s="224"/>
      <c r="BU32" s="224"/>
      <c r="BV32" s="224"/>
      <c r="BW32" s="224"/>
      <c r="BX32" s="224"/>
      <c r="BY32" s="224"/>
      <c r="BZ32" s="224"/>
      <c r="CA32" s="224"/>
      <c r="CB32" s="224"/>
      <c r="CC32" s="225"/>
      <c r="CD32" s="223" t="s">
        <v>105</v>
      </c>
      <c r="CE32" s="224"/>
      <c r="CF32" s="224"/>
      <c r="CG32" s="224"/>
      <c r="CH32" s="224"/>
      <c r="CI32" s="224"/>
      <c r="CJ32" s="224"/>
      <c r="CK32" s="224"/>
      <c r="CL32" s="224"/>
      <c r="CM32" s="224"/>
      <c r="CN32" s="224"/>
      <c r="CO32" s="224"/>
      <c r="CP32" s="225"/>
      <c r="CQ32" s="223" t="s">
        <v>106</v>
      </c>
      <c r="CR32" s="224"/>
      <c r="CS32" s="224"/>
      <c r="CT32" s="224"/>
      <c r="CU32" s="224"/>
      <c r="CV32" s="224"/>
      <c r="CW32" s="224"/>
      <c r="CX32" s="224"/>
      <c r="CY32" s="224"/>
      <c r="CZ32" s="224"/>
      <c r="DA32" s="224"/>
      <c r="DB32" s="224"/>
      <c r="DC32" s="225"/>
    </row>
    <row r="33" spans="1:107" ht="15.75">
      <c r="A33" s="222">
        <v>1</v>
      </c>
      <c r="B33" s="206"/>
      <c r="C33" s="206"/>
      <c r="D33" s="206"/>
      <c r="E33" s="206"/>
      <c r="F33" s="206"/>
      <c r="G33" s="206"/>
      <c r="H33" s="206"/>
      <c r="I33" s="206"/>
      <c r="J33" s="206"/>
      <c r="K33" s="206"/>
      <c r="L33" s="206"/>
      <c r="M33" s="206"/>
      <c r="N33" s="206"/>
      <c r="O33" s="207"/>
      <c r="P33" s="222">
        <v>2</v>
      </c>
      <c r="Q33" s="206"/>
      <c r="R33" s="206"/>
      <c r="S33" s="206"/>
      <c r="T33" s="206"/>
      <c r="U33" s="206"/>
      <c r="V33" s="206"/>
      <c r="W33" s="206"/>
      <c r="X33" s="206"/>
      <c r="Y33" s="206"/>
      <c r="Z33" s="206"/>
      <c r="AA33" s="206"/>
      <c r="AB33" s="206"/>
      <c r="AC33" s="206"/>
      <c r="AD33" s="206"/>
      <c r="AE33" s="206"/>
      <c r="AF33" s="206"/>
      <c r="AG33" s="206"/>
      <c r="AH33" s="206"/>
      <c r="AI33" s="206"/>
      <c r="AJ33" s="206"/>
      <c r="AK33" s="206"/>
      <c r="AL33" s="207"/>
      <c r="AM33" s="222">
        <v>3</v>
      </c>
      <c r="AN33" s="206"/>
      <c r="AO33" s="206"/>
      <c r="AP33" s="206"/>
      <c r="AQ33" s="206"/>
      <c r="AR33" s="206"/>
      <c r="AS33" s="206"/>
      <c r="AT33" s="206"/>
      <c r="AU33" s="206"/>
      <c r="AV33" s="206"/>
      <c r="AW33" s="206"/>
      <c r="AX33" s="206"/>
      <c r="AY33" s="206"/>
      <c r="AZ33" s="206"/>
      <c r="BA33" s="207"/>
      <c r="BB33" s="222">
        <v>4</v>
      </c>
      <c r="BC33" s="206"/>
      <c r="BD33" s="206"/>
      <c r="BE33" s="206"/>
      <c r="BF33" s="206"/>
      <c r="BG33" s="206"/>
      <c r="BH33" s="206"/>
      <c r="BI33" s="206"/>
      <c r="BJ33" s="206"/>
      <c r="BK33" s="206"/>
      <c r="BL33" s="206"/>
      <c r="BM33" s="206"/>
      <c r="BN33" s="207"/>
      <c r="BO33" s="222">
        <v>5</v>
      </c>
      <c r="BP33" s="206"/>
      <c r="BQ33" s="206"/>
      <c r="BR33" s="206"/>
      <c r="BS33" s="206"/>
      <c r="BT33" s="206"/>
      <c r="BU33" s="206"/>
      <c r="BV33" s="206"/>
      <c r="BW33" s="206"/>
      <c r="BX33" s="206"/>
      <c r="BY33" s="206"/>
      <c r="BZ33" s="206"/>
      <c r="CA33" s="206"/>
      <c r="CB33" s="206"/>
      <c r="CC33" s="207"/>
      <c r="CD33" s="222">
        <v>6</v>
      </c>
      <c r="CE33" s="206"/>
      <c r="CF33" s="206"/>
      <c r="CG33" s="206"/>
      <c r="CH33" s="206"/>
      <c r="CI33" s="206"/>
      <c r="CJ33" s="206"/>
      <c r="CK33" s="206"/>
      <c r="CL33" s="206"/>
      <c r="CM33" s="206"/>
      <c r="CN33" s="206"/>
      <c r="CO33" s="206"/>
      <c r="CP33" s="207"/>
      <c r="CQ33" s="222">
        <v>7</v>
      </c>
      <c r="CR33" s="206"/>
      <c r="CS33" s="206"/>
      <c r="CT33" s="206"/>
      <c r="CU33" s="206"/>
      <c r="CV33" s="206"/>
      <c r="CW33" s="206"/>
      <c r="CX33" s="206"/>
      <c r="CY33" s="206"/>
      <c r="CZ33" s="206"/>
      <c r="DA33" s="206"/>
      <c r="DB33" s="206"/>
      <c r="DC33" s="207"/>
    </row>
    <row r="34" spans="1:107" ht="15.75">
      <c r="A34" s="26"/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4"/>
      <c r="BX34" s="24"/>
      <c r="BY34" s="24"/>
      <c r="BZ34" s="24"/>
      <c r="CA34" s="24"/>
      <c r="CB34" s="24"/>
      <c r="CC34" s="24"/>
      <c r="CD34" s="25"/>
      <c r="CE34" s="25"/>
      <c r="CF34" s="25"/>
      <c r="CG34" s="25"/>
      <c r="CH34" s="25"/>
      <c r="CI34" s="25"/>
      <c r="CJ34" s="25"/>
      <c r="CK34" s="25"/>
      <c r="CL34" s="25"/>
      <c r="CM34" s="25"/>
      <c r="CN34" s="25"/>
      <c r="CO34" s="25"/>
      <c r="CP34" s="25"/>
      <c r="CQ34" s="25"/>
      <c r="CR34" s="25"/>
      <c r="CS34" s="25"/>
      <c r="CT34" s="25"/>
      <c r="CU34" s="25"/>
      <c r="CV34" s="25"/>
      <c r="CW34" s="25"/>
      <c r="CX34" s="25"/>
      <c r="CY34" s="25"/>
      <c r="CZ34" s="25"/>
      <c r="DA34" s="25"/>
      <c r="DB34" s="25"/>
      <c r="DC34" s="25"/>
    </row>
    <row r="36" spans="1:107" ht="15.75">
      <c r="A36" s="237" t="s">
        <v>111</v>
      </c>
      <c r="B36" s="237"/>
      <c r="C36" s="237"/>
      <c r="D36" s="237"/>
      <c r="E36" s="237"/>
      <c r="F36" s="237"/>
      <c r="G36" s="237"/>
      <c r="H36" s="237"/>
      <c r="I36" s="237"/>
      <c r="J36" s="237"/>
      <c r="K36" s="237"/>
      <c r="L36" s="237"/>
      <c r="M36" s="237"/>
      <c r="N36" s="237"/>
      <c r="O36" s="237"/>
      <c r="P36" s="237"/>
      <c r="Q36" s="237"/>
      <c r="R36" s="237"/>
      <c r="S36" s="237"/>
      <c r="T36" s="237"/>
      <c r="U36" s="237"/>
      <c r="V36" s="237"/>
      <c r="W36" s="237"/>
      <c r="X36" s="237"/>
      <c r="Y36" s="237"/>
      <c r="Z36" s="237"/>
      <c r="AA36" s="237"/>
      <c r="AB36" s="237"/>
      <c r="AC36" s="237"/>
      <c r="AD36" s="237"/>
      <c r="AE36" s="237"/>
      <c r="AF36" s="237"/>
      <c r="AG36" s="237"/>
      <c r="AH36" s="237"/>
      <c r="AI36" s="237"/>
      <c r="AJ36" s="237"/>
      <c r="AK36" s="237"/>
      <c r="AL36" s="237"/>
      <c r="AM36" s="237"/>
      <c r="AN36" s="237"/>
      <c r="AO36" s="237"/>
      <c r="AP36" s="237"/>
      <c r="AQ36" s="237"/>
      <c r="AR36" s="237"/>
      <c r="AS36" s="237"/>
      <c r="AT36" s="237"/>
      <c r="AU36" s="237"/>
      <c r="AV36" s="237"/>
      <c r="AW36" s="237"/>
      <c r="BA36" s="236"/>
      <c r="BB36" s="236"/>
      <c r="BC36" s="236"/>
      <c r="BD36" s="236"/>
      <c r="BE36" s="236"/>
      <c r="BF36" s="236"/>
      <c r="BG36" s="236"/>
      <c r="BH36" s="236"/>
      <c r="BI36" s="236"/>
      <c r="BJ36" s="236"/>
      <c r="BK36" s="236"/>
      <c r="BL36" s="236"/>
      <c r="BM36" s="236"/>
      <c r="BN36" s="236"/>
      <c r="BO36" s="236"/>
      <c r="BP36" s="236"/>
      <c r="BQ36" s="236"/>
      <c r="BR36" s="236"/>
      <c r="BV36" s="236" t="s">
        <v>276</v>
      </c>
      <c r="BW36" s="236"/>
      <c r="BX36" s="236"/>
      <c r="BY36" s="236"/>
      <c r="BZ36" s="236"/>
      <c r="CA36" s="236"/>
      <c r="CB36" s="236"/>
      <c r="CC36" s="236"/>
      <c r="CD36" s="236"/>
      <c r="CE36" s="236"/>
      <c r="CF36" s="236"/>
      <c r="CG36" s="236"/>
      <c r="CH36" s="236"/>
      <c r="CI36" s="236"/>
      <c r="CJ36" s="236"/>
      <c r="CK36" s="236"/>
      <c r="CL36" s="236"/>
      <c r="CM36" s="236"/>
      <c r="CN36" s="236"/>
      <c r="CO36" s="236"/>
      <c r="CP36" s="236"/>
      <c r="CQ36" s="236"/>
      <c r="CR36" s="236"/>
      <c r="CS36" s="236"/>
      <c r="CT36" s="236"/>
      <c r="CU36" s="236"/>
      <c r="CV36" s="236"/>
      <c r="CW36" s="236"/>
      <c r="CX36" s="236"/>
      <c r="CY36" s="236"/>
      <c r="CZ36" s="236"/>
      <c r="DA36" s="236"/>
      <c r="DB36" s="236"/>
      <c r="DC36" s="236"/>
    </row>
    <row r="37" spans="1:107" s="20" customFormat="1" ht="12.75">
      <c r="A37" s="231" t="s">
        <v>112</v>
      </c>
      <c r="B37" s="231"/>
      <c r="C37" s="231"/>
      <c r="D37" s="231"/>
      <c r="E37" s="231"/>
      <c r="F37" s="231"/>
      <c r="G37" s="231"/>
      <c r="H37" s="231"/>
      <c r="I37" s="231"/>
      <c r="J37" s="231"/>
      <c r="K37" s="231"/>
      <c r="L37" s="231"/>
      <c r="M37" s="231"/>
      <c r="N37" s="231"/>
      <c r="O37" s="231"/>
      <c r="P37" s="231"/>
      <c r="Q37" s="231"/>
      <c r="R37" s="231"/>
      <c r="S37" s="231"/>
      <c r="T37" s="231"/>
      <c r="U37" s="231"/>
      <c r="V37" s="231"/>
      <c r="W37" s="231"/>
      <c r="X37" s="231"/>
      <c r="Y37" s="231"/>
      <c r="Z37" s="231"/>
      <c r="AA37" s="231"/>
      <c r="AB37" s="231"/>
      <c r="AC37" s="231"/>
      <c r="AD37" s="231"/>
      <c r="AE37" s="231"/>
      <c r="AF37" s="231"/>
      <c r="AG37" s="231"/>
      <c r="AH37" s="231"/>
      <c r="AI37" s="231"/>
      <c r="AJ37" s="231"/>
      <c r="AK37" s="231"/>
      <c r="AL37" s="231"/>
      <c r="AM37" s="231"/>
      <c r="AN37" s="231"/>
      <c r="AO37" s="231"/>
      <c r="AP37" s="231"/>
      <c r="AQ37" s="231"/>
      <c r="AR37" s="231"/>
      <c r="AS37" s="231"/>
      <c r="AT37" s="231"/>
      <c r="AU37" s="231"/>
      <c r="AV37" s="231"/>
      <c r="AW37" s="231"/>
      <c r="BA37" s="235" t="s">
        <v>113</v>
      </c>
      <c r="BB37" s="235"/>
      <c r="BC37" s="235"/>
      <c r="BD37" s="235"/>
      <c r="BE37" s="235"/>
      <c r="BF37" s="235"/>
      <c r="BG37" s="235"/>
      <c r="BH37" s="235"/>
      <c r="BI37" s="235"/>
      <c r="BJ37" s="235"/>
      <c r="BK37" s="235"/>
      <c r="BL37" s="235"/>
      <c r="BM37" s="235"/>
      <c r="BN37" s="235"/>
      <c r="BO37" s="235"/>
      <c r="BP37" s="235"/>
      <c r="BQ37" s="235"/>
      <c r="BR37" s="235"/>
      <c r="BS37" s="27"/>
      <c r="BT37" s="27"/>
      <c r="BU37" s="27"/>
      <c r="BV37" s="235" t="s">
        <v>114</v>
      </c>
      <c r="BW37" s="235"/>
      <c r="BX37" s="235"/>
      <c r="BY37" s="235"/>
      <c r="BZ37" s="235"/>
      <c r="CA37" s="235"/>
      <c r="CB37" s="235"/>
      <c r="CC37" s="235"/>
      <c r="CD37" s="235"/>
      <c r="CE37" s="235"/>
      <c r="CF37" s="235"/>
      <c r="CG37" s="235"/>
      <c r="CH37" s="235"/>
      <c r="CI37" s="235"/>
      <c r="CJ37" s="235"/>
      <c r="CK37" s="235"/>
      <c r="CL37" s="235"/>
      <c r="CM37" s="235"/>
      <c r="CN37" s="235"/>
      <c r="CO37" s="235"/>
      <c r="CP37" s="235"/>
      <c r="CQ37" s="235"/>
      <c r="CR37" s="235"/>
      <c r="CS37" s="235"/>
      <c r="CT37" s="235"/>
      <c r="CU37" s="235"/>
      <c r="CV37" s="235"/>
      <c r="CW37" s="235"/>
      <c r="CX37" s="235"/>
      <c r="CY37" s="235"/>
      <c r="CZ37" s="235"/>
      <c r="DA37" s="235"/>
      <c r="DB37" s="235"/>
      <c r="DC37" s="235"/>
    </row>
    <row r="38" spans="1:49" ht="15.75">
      <c r="A38" s="28"/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  <c r="AT38" s="28"/>
      <c r="AU38" s="28"/>
      <c r="AV38" s="28"/>
      <c r="AW38" s="28"/>
    </row>
    <row r="39" spans="1:107" ht="35.25" customHeight="1">
      <c r="A39" s="238" t="s">
        <v>218</v>
      </c>
      <c r="B39" s="238"/>
      <c r="C39" s="238"/>
      <c r="D39" s="238"/>
      <c r="E39" s="238"/>
      <c r="F39" s="238"/>
      <c r="G39" s="238"/>
      <c r="H39" s="238"/>
      <c r="I39" s="238"/>
      <c r="J39" s="238"/>
      <c r="K39" s="238"/>
      <c r="L39" s="238"/>
      <c r="M39" s="238"/>
      <c r="N39" s="238"/>
      <c r="O39" s="238"/>
      <c r="P39" s="238"/>
      <c r="Q39" s="238"/>
      <c r="R39" s="238"/>
      <c r="S39" s="238"/>
      <c r="T39" s="238"/>
      <c r="U39" s="238"/>
      <c r="V39" s="238"/>
      <c r="W39" s="238"/>
      <c r="X39" s="238"/>
      <c r="Y39" s="238"/>
      <c r="Z39" s="238"/>
      <c r="AA39" s="238"/>
      <c r="AB39" s="238"/>
      <c r="AC39" s="238"/>
      <c r="AD39" s="238"/>
      <c r="AE39" s="238"/>
      <c r="AF39" s="238"/>
      <c r="AG39" s="238"/>
      <c r="AH39" s="238"/>
      <c r="AI39" s="238"/>
      <c r="AJ39" s="238"/>
      <c r="AK39" s="238"/>
      <c r="AL39" s="238"/>
      <c r="AM39" s="238"/>
      <c r="AN39" s="238"/>
      <c r="AO39" s="238"/>
      <c r="AP39" s="238"/>
      <c r="AQ39" s="238"/>
      <c r="AR39" s="238"/>
      <c r="AS39" s="238"/>
      <c r="AT39" s="238"/>
      <c r="AU39" s="238"/>
      <c r="AV39" s="238"/>
      <c r="AW39" s="238"/>
      <c r="BA39" s="236"/>
      <c r="BB39" s="236"/>
      <c r="BC39" s="236"/>
      <c r="BD39" s="236"/>
      <c r="BE39" s="236"/>
      <c r="BF39" s="236"/>
      <c r="BG39" s="236"/>
      <c r="BH39" s="236"/>
      <c r="BI39" s="236"/>
      <c r="BJ39" s="236"/>
      <c r="BK39" s="236"/>
      <c r="BL39" s="236"/>
      <c r="BM39" s="236"/>
      <c r="BN39" s="236"/>
      <c r="BO39" s="236"/>
      <c r="BP39" s="236"/>
      <c r="BQ39" s="236"/>
      <c r="BR39" s="236"/>
      <c r="BV39" s="236" t="s">
        <v>115</v>
      </c>
      <c r="BW39" s="236"/>
      <c r="BX39" s="236"/>
      <c r="BY39" s="236"/>
      <c r="BZ39" s="236"/>
      <c r="CA39" s="236"/>
      <c r="CB39" s="236"/>
      <c r="CC39" s="236"/>
      <c r="CD39" s="236"/>
      <c r="CE39" s="236"/>
      <c r="CF39" s="236"/>
      <c r="CG39" s="236"/>
      <c r="CH39" s="236"/>
      <c r="CI39" s="236"/>
      <c r="CJ39" s="236"/>
      <c r="CK39" s="236"/>
      <c r="CL39" s="236"/>
      <c r="CM39" s="236"/>
      <c r="CN39" s="236"/>
      <c r="CO39" s="236"/>
      <c r="CP39" s="236"/>
      <c r="CQ39" s="236"/>
      <c r="CR39" s="236"/>
      <c r="CS39" s="236"/>
      <c r="CT39" s="236"/>
      <c r="CU39" s="236"/>
      <c r="CV39" s="236"/>
      <c r="CW39" s="236"/>
      <c r="CX39" s="236"/>
      <c r="CY39" s="236"/>
      <c r="CZ39" s="236"/>
      <c r="DA39" s="236"/>
      <c r="DB39" s="236"/>
      <c r="DC39" s="236"/>
    </row>
    <row r="40" spans="1:107" s="20" customFormat="1" ht="12.75" customHeight="1">
      <c r="A40" s="231" t="s">
        <v>112</v>
      </c>
      <c r="B40" s="231"/>
      <c r="C40" s="231"/>
      <c r="D40" s="231"/>
      <c r="E40" s="231"/>
      <c r="F40" s="231"/>
      <c r="G40" s="231"/>
      <c r="H40" s="231"/>
      <c r="I40" s="231"/>
      <c r="J40" s="231"/>
      <c r="K40" s="231"/>
      <c r="L40" s="231"/>
      <c r="M40" s="231"/>
      <c r="N40" s="231"/>
      <c r="O40" s="231"/>
      <c r="P40" s="231"/>
      <c r="Q40" s="231"/>
      <c r="R40" s="231"/>
      <c r="S40" s="231"/>
      <c r="T40" s="231"/>
      <c r="U40" s="231"/>
      <c r="V40" s="231"/>
      <c r="W40" s="231"/>
      <c r="X40" s="231"/>
      <c r="Y40" s="231"/>
      <c r="Z40" s="231"/>
      <c r="AA40" s="231"/>
      <c r="AB40" s="231"/>
      <c r="AC40" s="231"/>
      <c r="AD40" s="231"/>
      <c r="AE40" s="231"/>
      <c r="AF40" s="231"/>
      <c r="AG40" s="231"/>
      <c r="AH40" s="231"/>
      <c r="AI40" s="231"/>
      <c r="AJ40" s="231"/>
      <c r="AK40" s="231"/>
      <c r="AL40" s="231"/>
      <c r="AM40" s="231"/>
      <c r="AN40" s="231"/>
      <c r="AO40" s="231"/>
      <c r="AP40" s="231"/>
      <c r="AQ40" s="231"/>
      <c r="AR40" s="231"/>
      <c r="AS40" s="231"/>
      <c r="AT40" s="231"/>
      <c r="AU40" s="231"/>
      <c r="AV40" s="231"/>
      <c r="AW40" s="231"/>
      <c r="BA40" s="235" t="s">
        <v>113</v>
      </c>
      <c r="BB40" s="235"/>
      <c r="BC40" s="235"/>
      <c r="BD40" s="235"/>
      <c r="BE40" s="235"/>
      <c r="BF40" s="235"/>
      <c r="BG40" s="235"/>
      <c r="BH40" s="235"/>
      <c r="BI40" s="235"/>
      <c r="BJ40" s="235"/>
      <c r="BK40" s="235"/>
      <c r="BL40" s="235"/>
      <c r="BM40" s="235"/>
      <c r="BN40" s="235"/>
      <c r="BO40" s="235"/>
      <c r="BP40" s="235"/>
      <c r="BQ40" s="235"/>
      <c r="BR40" s="235"/>
      <c r="BS40" s="27"/>
      <c r="BT40" s="27"/>
      <c r="BU40" s="27"/>
      <c r="BV40" s="235" t="s">
        <v>114</v>
      </c>
      <c r="BW40" s="235"/>
      <c r="BX40" s="235"/>
      <c r="BY40" s="235"/>
      <c r="BZ40" s="235"/>
      <c r="CA40" s="235"/>
      <c r="CB40" s="235"/>
      <c r="CC40" s="235"/>
      <c r="CD40" s="235"/>
      <c r="CE40" s="235"/>
      <c r="CF40" s="235"/>
      <c r="CG40" s="235"/>
      <c r="CH40" s="235"/>
      <c r="CI40" s="235"/>
      <c r="CJ40" s="235"/>
      <c r="CK40" s="235"/>
      <c r="CL40" s="235"/>
      <c r="CM40" s="235"/>
      <c r="CN40" s="235"/>
      <c r="CO40" s="235"/>
      <c r="CP40" s="235"/>
      <c r="CQ40" s="235"/>
      <c r="CR40" s="235"/>
      <c r="CS40" s="235"/>
      <c r="CT40" s="235"/>
      <c r="CU40" s="235"/>
      <c r="CV40" s="235"/>
      <c r="CW40" s="235"/>
      <c r="CX40" s="235"/>
      <c r="CY40" s="235"/>
      <c r="CZ40" s="235"/>
      <c r="DA40" s="235"/>
      <c r="DB40" s="235"/>
      <c r="DC40" s="235"/>
    </row>
    <row r="42" spans="2:107" ht="34.5" customHeight="1">
      <c r="B42" s="237" t="s">
        <v>255</v>
      </c>
      <c r="C42" s="237"/>
      <c r="D42" s="237"/>
      <c r="E42" s="237"/>
      <c r="F42" s="237"/>
      <c r="G42" s="237"/>
      <c r="H42" s="237"/>
      <c r="I42" s="237"/>
      <c r="J42" s="237"/>
      <c r="K42" s="237"/>
      <c r="L42" s="237"/>
      <c r="M42" s="237"/>
      <c r="N42" s="237"/>
      <c r="O42" s="237"/>
      <c r="P42" s="237"/>
      <c r="Q42" s="237"/>
      <c r="R42" s="237"/>
      <c r="S42" s="237"/>
      <c r="T42" s="237"/>
      <c r="U42" s="237"/>
      <c r="V42" s="237"/>
      <c r="W42" s="237"/>
      <c r="X42" s="237"/>
      <c r="Y42" s="237"/>
      <c r="Z42" s="237"/>
      <c r="AA42" s="237"/>
      <c r="AB42" s="237"/>
      <c r="AC42" s="237"/>
      <c r="AD42" s="237"/>
      <c r="AE42" s="237"/>
      <c r="AF42" s="237"/>
      <c r="AG42" s="237"/>
      <c r="AH42" s="237"/>
      <c r="AI42" s="237"/>
      <c r="AJ42" s="237"/>
      <c r="AK42" s="237"/>
      <c r="AL42" s="237"/>
      <c r="AM42" s="237"/>
      <c r="AN42" s="237"/>
      <c r="AO42" s="237"/>
      <c r="AP42" s="237"/>
      <c r="AQ42" s="237"/>
      <c r="AR42" s="237"/>
      <c r="AS42" s="237"/>
      <c r="AT42" s="237"/>
      <c r="AU42" s="237"/>
      <c r="AV42" s="237"/>
      <c r="AW42" s="237"/>
      <c r="AX42" s="237"/>
      <c r="AY42" s="29"/>
      <c r="AZ42" s="29"/>
      <c r="BA42" s="237"/>
      <c r="BB42" s="237"/>
      <c r="BC42" s="237"/>
      <c r="BD42" s="237"/>
      <c r="BE42" s="237"/>
      <c r="BF42" s="237"/>
      <c r="BG42" s="237"/>
      <c r="BH42" s="237"/>
      <c r="BI42" s="237"/>
      <c r="BJ42" s="237"/>
      <c r="BK42" s="237"/>
      <c r="BL42" s="237"/>
      <c r="BM42" s="237"/>
      <c r="BN42" s="237"/>
      <c r="BO42" s="237"/>
      <c r="BP42" s="237"/>
      <c r="BQ42" s="237"/>
      <c r="BR42" s="237"/>
      <c r="BS42" s="30"/>
      <c r="BT42" s="30"/>
      <c r="BU42" s="30"/>
      <c r="BV42" s="237"/>
      <c r="BW42" s="237"/>
      <c r="BX42" s="237"/>
      <c r="BY42" s="237"/>
      <c r="BZ42" s="237"/>
      <c r="CA42" s="237"/>
      <c r="CB42" s="237"/>
      <c r="CC42" s="237"/>
      <c r="CD42" s="237"/>
      <c r="CE42" s="237"/>
      <c r="CF42" s="237"/>
      <c r="CG42" s="237"/>
      <c r="CH42" s="237"/>
      <c r="CI42" s="237"/>
      <c r="CJ42" s="237"/>
      <c r="CK42" s="237"/>
      <c r="CL42" s="237"/>
      <c r="CM42" s="237"/>
      <c r="CN42" s="237"/>
      <c r="CO42" s="237"/>
      <c r="CP42" s="237"/>
      <c r="CQ42" s="237"/>
      <c r="CR42" s="237"/>
      <c r="CS42" s="237"/>
      <c r="CT42" s="237"/>
      <c r="CU42" s="237"/>
      <c r="CV42" s="237"/>
      <c r="CW42" s="237"/>
      <c r="CX42" s="237"/>
      <c r="CY42" s="237"/>
      <c r="CZ42" s="237"/>
      <c r="DA42" s="237"/>
      <c r="DB42" s="237"/>
      <c r="DC42" s="237"/>
    </row>
    <row r="43" spans="2:107" ht="15.75">
      <c r="B43" s="231" t="s">
        <v>112</v>
      </c>
      <c r="C43" s="231"/>
      <c r="D43" s="231"/>
      <c r="E43" s="231"/>
      <c r="F43" s="231"/>
      <c r="G43" s="231"/>
      <c r="H43" s="231"/>
      <c r="I43" s="231"/>
      <c r="J43" s="231"/>
      <c r="K43" s="231"/>
      <c r="L43" s="231"/>
      <c r="M43" s="231"/>
      <c r="N43" s="231"/>
      <c r="O43" s="231"/>
      <c r="P43" s="231"/>
      <c r="Q43" s="231"/>
      <c r="R43" s="231"/>
      <c r="S43" s="231"/>
      <c r="T43" s="231"/>
      <c r="U43" s="231"/>
      <c r="V43" s="231"/>
      <c r="W43" s="231"/>
      <c r="X43" s="231"/>
      <c r="Y43" s="231"/>
      <c r="Z43" s="231"/>
      <c r="AA43" s="231"/>
      <c r="AB43" s="231"/>
      <c r="AC43" s="231"/>
      <c r="AD43" s="231"/>
      <c r="AE43" s="231"/>
      <c r="AF43" s="231"/>
      <c r="AG43" s="231"/>
      <c r="AH43" s="231"/>
      <c r="AI43" s="231"/>
      <c r="AJ43" s="231"/>
      <c r="AK43" s="231"/>
      <c r="AL43" s="231"/>
      <c r="AM43" s="231"/>
      <c r="AN43" s="231"/>
      <c r="AO43" s="231"/>
      <c r="AP43" s="231"/>
      <c r="AQ43" s="231"/>
      <c r="AR43" s="231"/>
      <c r="AS43" s="231"/>
      <c r="AT43" s="231"/>
      <c r="AU43" s="231"/>
      <c r="AV43" s="231"/>
      <c r="AW43" s="231"/>
      <c r="AX43" s="231"/>
      <c r="AY43" s="29"/>
      <c r="AZ43" s="29"/>
      <c r="BA43" s="231" t="s">
        <v>113</v>
      </c>
      <c r="BB43" s="231"/>
      <c r="BC43" s="231"/>
      <c r="BD43" s="231"/>
      <c r="BE43" s="231"/>
      <c r="BF43" s="231"/>
      <c r="BG43" s="231"/>
      <c r="BH43" s="231"/>
      <c r="BI43" s="231"/>
      <c r="BJ43" s="231"/>
      <c r="BK43" s="231"/>
      <c r="BL43" s="231"/>
      <c r="BM43" s="231"/>
      <c r="BN43" s="231"/>
      <c r="BO43" s="231"/>
      <c r="BP43" s="231"/>
      <c r="BQ43" s="231"/>
      <c r="BR43" s="231"/>
      <c r="BS43" s="29"/>
      <c r="BT43" s="29"/>
      <c r="BU43" s="29"/>
      <c r="BV43" s="231" t="s">
        <v>114</v>
      </c>
      <c r="BW43" s="231"/>
      <c r="BX43" s="231"/>
      <c r="BY43" s="231"/>
      <c r="BZ43" s="231"/>
      <c r="CA43" s="231"/>
      <c r="CB43" s="231"/>
      <c r="CC43" s="231"/>
      <c r="CD43" s="231"/>
      <c r="CE43" s="231"/>
      <c r="CF43" s="231"/>
      <c r="CG43" s="231"/>
      <c r="CH43" s="231"/>
      <c r="CI43" s="231"/>
      <c r="CJ43" s="231"/>
      <c r="CK43" s="231"/>
      <c r="CL43" s="231"/>
      <c r="CM43" s="231"/>
      <c r="CN43" s="231"/>
      <c r="CO43" s="231"/>
      <c r="CP43" s="231"/>
      <c r="CQ43" s="231"/>
      <c r="CR43" s="231"/>
      <c r="CS43" s="231"/>
      <c r="CT43" s="231"/>
      <c r="CU43" s="231"/>
      <c r="CV43" s="231"/>
      <c r="CW43" s="231"/>
      <c r="CX43" s="231"/>
      <c r="CY43" s="231"/>
      <c r="CZ43" s="231"/>
      <c r="DA43" s="231"/>
      <c r="DB43" s="231"/>
      <c r="DC43" s="231"/>
    </row>
  </sheetData>
  <sheetProtection/>
  <mergeCells count="86">
    <mergeCell ref="B42:AX42"/>
    <mergeCell ref="BA42:BR42"/>
    <mergeCell ref="BV42:DC42"/>
    <mergeCell ref="B43:AX43"/>
    <mergeCell ref="BA43:BR43"/>
    <mergeCell ref="BV43:DC43"/>
    <mergeCell ref="A39:AW39"/>
    <mergeCell ref="BA39:BR39"/>
    <mergeCell ref="BV39:DC39"/>
    <mergeCell ref="A40:AW40"/>
    <mergeCell ref="BA40:BR40"/>
    <mergeCell ref="BV40:DC40"/>
    <mergeCell ref="BV37:DC37"/>
    <mergeCell ref="BV36:DC36"/>
    <mergeCell ref="A36:AW36"/>
    <mergeCell ref="BA36:BR36"/>
    <mergeCell ref="A37:AW37"/>
    <mergeCell ref="BA37:BR37"/>
    <mergeCell ref="CD33:CP33"/>
    <mergeCell ref="CQ33:DC33"/>
    <mergeCell ref="A33:O33"/>
    <mergeCell ref="P33:AL33"/>
    <mergeCell ref="AM33:BA33"/>
    <mergeCell ref="A32:O32"/>
    <mergeCell ref="P32:AL32"/>
    <mergeCell ref="AM32:BA32"/>
    <mergeCell ref="A24:O24"/>
    <mergeCell ref="P24:AL24"/>
    <mergeCell ref="BB33:BN33"/>
    <mergeCell ref="BN25:CB25"/>
    <mergeCell ref="CC25:CO25"/>
    <mergeCell ref="CP25:DC25"/>
    <mergeCell ref="BO32:CC32"/>
    <mergeCell ref="CD32:CP32"/>
    <mergeCell ref="CQ32:DC32"/>
    <mergeCell ref="BO33:CC33"/>
    <mergeCell ref="BG16:BU16"/>
    <mergeCell ref="BV16:CH16"/>
    <mergeCell ref="CP24:DC24"/>
    <mergeCell ref="A18:AP18"/>
    <mergeCell ref="AQ18:BF18"/>
    <mergeCell ref="BB32:BN32"/>
    <mergeCell ref="A25:O25"/>
    <mergeCell ref="P25:AL25"/>
    <mergeCell ref="AM25:BA25"/>
    <mergeCell ref="BB25:BM25"/>
    <mergeCell ref="BG18:BU18"/>
    <mergeCell ref="BV18:CH18"/>
    <mergeCell ref="A7:DC7"/>
    <mergeCell ref="K8:CS8"/>
    <mergeCell ref="K9:CS9"/>
    <mergeCell ref="AC12:DC12"/>
    <mergeCell ref="A17:AP17"/>
    <mergeCell ref="AQ17:BF17"/>
    <mergeCell ref="A16:AP16"/>
    <mergeCell ref="AQ16:BF16"/>
    <mergeCell ref="AM26:BA26"/>
    <mergeCell ref="CI16:DC16"/>
    <mergeCell ref="CI17:DC17"/>
    <mergeCell ref="CI18:DC18"/>
    <mergeCell ref="BG17:BU17"/>
    <mergeCell ref="BV17:CH17"/>
    <mergeCell ref="AM24:BA24"/>
    <mergeCell ref="BB24:BM24"/>
    <mergeCell ref="BN24:CB24"/>
    <mergeCell ref="CC24:CO24"/>
    <mergeCell ref="CC28:CO28"/>
    <mergeCell ref="CP26:DC26"/>
    <mergeCell ref="A27:O27"/>
    <mergeCell ref="P27:AL27"/>
    <mergeCell ref="AM27:BA27"/>
    <mergeCell ref="BB27:BM27"/>
    <mergeCell ref="BN27:CB27"/>
    <mergeCell ref="CC27:CO27"/>
    <mergeCell ref="A26:O26"/>
    <mergeCell ref="P26:AL26"/>
    <mergeCell ref="CP28:DC28"/>
    <mergeCell ref="BB26:BM26"/>
    <mergeCell ref="BN26:CB26"/>
    <mergeCell ref="CC26:CO26"/>
    <mergeCell ref="CP27:DC27"/>
    <mergeCell ref="A28:O28"/>
    <mergeCell ref="P28:AL28"/>
    <mergeCell ref="AM28:BA28"/>
    <mergeCell ref="BB28:BM28"/>
    <mergeCell ref="BN28:CB28"/>
  </mergeCells>
  <printOptions/>
  <pageMargins left="0.75" right="0.75" top="0.56" bottom="0.53" header="0.5" footer="0.5"/>
  <pageSetup fitToHeight="1" fitToWidth="1" horizontalDpi="600" verticalDpi="600" orientation="portrait" paperSize="9" scale="6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F118"/>
  <sheetViews>
    <sheetView zoomScalePageLayoutView="0" workbookViewId="0" topLeftCell="A4">
      <selection activeCell="D50" sqref="D50"/>
    </sheetView>
  </sheetViews>
  <sheetFormatPr defaultColWidth="10.66015625" defaultRowHeight="11.25"/>
  <cols>
    <col min="1" max="1" width="2.33203125" style="0" customWidth="1"/>
    <col min="2" max="2" width="84.66015625" style="0" customWidth="1"/>
    <col min="3" max="3" width="7.33203125" style="1" customWidth="1"/>
    <col min="4" max="4" width="20.16015625" style="0" customWidth="1"/>
    <col min="5" max="5" width="17.83203125" style="0" customWidth="1"/>
    <col min="6" max="6" width="13.66015625" style="0" customWidth="1"/>
  </cols>
  <sheetData>
    <row r="1" spans="1:5" ht="8.25" customHeight="1">
      <c r="A1" s="34"/>
      <c r="B1" s="32"/>
      <c r="C1" s="32"/>
      <c r="D1" s="33"/>
      <c r="E1" s="34"/>
    </row>
    <row r="2" spans="1:5" s="4" customFormat="1" ht="12" customHeight="1">
      <c r="A2" s="57"/>
      <c r="B2" s="35"/>
      <c r="C2" s="58"/>
      <c r="D2" s="58"/>
      <c r="E2" s="37" t="s">
        <v>0</v>
      </c>
    </row>
    <row r="3" spans="1:5" s="4" customFormat="1" ht="12" customHeight="1">
      <c r="A3" s="57"/>
      <c r="B3" s="35"/>
      <c r="C3" s="58"/>
      <c r="D3" s="58"/>
      <c r="E3" s="37" t="s">
        <v>1</v>
      </c>
    </row>
    <row r="4" spans="1:5" s="4" customFormat="1" ht="12" customHeight="1">
      <c r="A4" s="57"/>
      <c r="B4" s="35"/>
      <c r="C4" s="58"/>
      <c r="D4" s="58"/>
      <c r="E4" s="37" t="s">
        <v>2</v>
      </c>
    </row>
    <row r="5" spans="1:5" s="4" customFormat="1" ht="12" customHeight="1">
      <c r="A5" s="57"/>
      <c r="B5" s="35"/>
      <c r="C5" s="58"/>
      <c r="D5" s="58"/>
      <c r="E5" s="37" t="s">
        <v>3</v>
      </c>
    </row>
    <row r="6" spans="1:5" s="4" customFormat="1" ht="12" customHeight="1">
      <c r="A6" s="57"/>
      <c r="B6" s="35"/>
      <c r="C6" s="58"/>
      <c r="D6" s="58"/>
      <c r="E6" s="37" t="s">
        <v>4</v>
      </c>
    </row>
    <row r="7" spans="1:5" s="4" customFormat="1" ht="12" customHeight="1">
      <c r="A7" s="57"/>
      <c r="B7" s="35"/>
      <c r="C7" s="58"/>
      <c r="D7" s="58"/>
      <c r="E7" s="37" t="s">
        <v>5</v>
      </c>
    </row>
    <row r="8" spans="1:5" s="4" customFormat="1" ht="12" customHeight="1">
      <c r="A8" s="57"/>
      <c r="B8" s="38" t="s">
        <v>6</v>
      </c>
      <c r="C8" s="47"/>
      <c r="D8" s="47"/>
      <c r="E8" s="47"/>
    </row>
    <row r="9" spans="1:5" s="4" customFormat="1" ht="12" customHeight="1">
      <c r="A9" s="57"/>
      <c r="B9" s="48" t="s">
        <v>366</v>
      </c>
      <c r="C9" s="49"/>
      <c r="D9" s="50"/>
      <c r="E9" s="50"/>
    </row>
    <row r="10" spans="1:5" ht="12" customHeight="1">
      <c r="A10" s="34"/>
      <c r="B10" s="48" t="s">
        <v>250</v>
      </c>
      <c r="C10" s="43"/>
      <c r="D10" s="43"/>
      <c r="E10" s="43"/>
    </row>
    <row r="11" spans="1:5" ht="11.25" customHeight="1">
      <c r="A11" s="34"/>
      <c r="B11" s="42" t="s">
        <v>8</v>
      </c>
      <c r="C11" s="43"/>
      <c r="D11" s="43"/>
      <c r="E11" s="43"/>
    </row>
    <row r="12" spans="1:5" s="13" customFormat="1" ht="12.75" customHeight="1">
      <c r="A12" s="53"/>
      <c r="B12" s="199" t="s">
        <v>252</v>
      </c>
      <c r="C12" s="200"/>
      <c r="D12" s="200"/>
      <c r="E12" s="200"/>
    </row>
    <row r="13" spans="1:5" s="13" customFormat="1" ht="11.25" customHeight="1">
      <c r="A13" s="53"/>
      <c r="B13" s="200" t="s">
        <v>325</v>
      </c>
      <c r="C13" s="200"/>
      <c r="D13" s="200"/>
      <c r="E13" s="200"/>
    </row>
    <row r="14" spans="1:5" s="13" customFormat="1" ht="9" customHeight="1">
      <c r="A14" s="53"/>
      <c r="B14" s="53"/>
      <c r="C14" s="59"/>
      <c r="D14" s="53"/>
      <c r="E14" s="60" t="s">
        <v>253</v>
      </c>
    </row>
    <row r="15" spans="1:5" s="13" customFormat="1" ht="40.5" customHeight="1">
      <c r="A15" s="53"/>
      <c r="B15" s="87" t="s">
        <v>11</v>
      </c>
      <c r="C15" s="88" t="s">
        <v>12</v>
      </c>
      <c r="D15" s="89" t="s">
        <v>13</v>
      </c>
      <c r="E15" s="89" t="s">
        <v>14</v>
      </c>
    </row>
    <row r="16" spans="1:5" s="14" customFormat="1" ht="15" customHeight="1">
      <c r="A16" s="61"/>
      <c r="B16" s="90" t="s">
        <v>220</v>
      </c>
      <c r="C16" s="90" t="s">
        <v>221</v>
      </c>
      <c r="D16" s="90" t="s">
        <v>222</v>
      </c>
      <c r="E16" s="90" t="s">
        <v>223</v>
      </c>
    </row>
    <row r="17" spans="1:5" ht="21.75" customHeight="1">
      <c r="A17" s="34"/>
      <c r="B17" s="150" t="s">
        <v>310</v>
      </c>
      <c r="C17" s="175"/>
      <c r="D17" s="176"/>
      <c r="E17" s="176"/>
    </row>
    <row r="18" spans="1:5" ht="13.5" customHeight="1">
      <c r="A18" s="34"/>
      <c r="B18" s="151" t="s">
        <v>15</v>
      </c>
      <c r="C18" s="152">
        <v>10</v>
      </c>
      <c r="D18" s="153">
        <v>543.46</v>
      </c>
      <c r="E18" s="153">
        <v>409.91</v>
      </c>
    </row>
    <row r="19" spans="1:5" ht="18.75" customHeight="1">
      <c r="A19" s="34"/>
      <c r="B19" s="154" t="s">
        <v>16</v>
      </c>
      <c r="C19" s="155"/>
      <c r="D19" s="156"/>
      <c r="E19" s="154"/>
    </row>
    <row r="20" spans="1:5" ht="19.5" customHeight="1">
      <c r="A20" s="34"/>
      <c r="B20" s="157" t="s">
        <v>17</v>
      </c>
      <c r="C20" s="158">
        <v>11</v>
      </c>
      <c r="D20" s="159">
        <v>543.46</v>
      </c>
      <c r="E20" s="159">
        <v>409.91</v>
      </c>
    </row>
    <row r="21" spans="1:5" ht="11.25">
      <c r="A21" s="34"/>
      <c r="B21" s="157" t="s">
        <v>18</v>
      </c>
      <c r="C21" s="158">
        <v>12</v>
      </c>
      <c r="D21" s="160" t="s">
        <v>19</v>
      </c>
      <c r="E21" s="160" t="s">
        <v>19</v>
      </c>
    </row>
    <row r="22" spans="1:5" ht="11.25">
      <c r="A22" s="34"/>
      <c r="B22" s="151" t="s">
        <v>20</v>
      </c>
      <c r="C22" s="152">
        <v>20</v>
      </c>
      <c r="D22" s="161" t="s">
        <v>19</v>
      </c>
      <c r="E22" s="161" t="s">
        <v>19</v>
      </c>
    </row>
    <row r="23" spans="1:5" ht="21.75" customHeight="1">
      <c r="A23" s="34"/>
      <c r="B23" s="154" t="s">
        <v>16</v>
      </c>
      <c r="C23" s="155"/>
      <c r="D23" s="156"/>
      <c r="E23" s="154"/>
    </row>
    <row r="24" spans="1:5" ht="13.5" customHeight="1">
      <c r="A24" s="34"/>
      <c r="B24" s="157" t="s">
        <v>17</v>
      </c>
      <c r="C24" s="158">
        <v>21</v>
      </c>
      <c r="D24" s="160" t="s">
        <v>19</v>
      </c>
      <c r="E24" s="160" t="s">
        <v>19</v>
      </c>
    </row>
    <row r="25" spans="1:5" ht="13.5" customHeight="1">
      <c r="A25" s="34"/>
      <c r="B25" s="157" t="s">
        <v>18</v>
      </c>
      <c r="C25" s="158">
        <v>22</v>
      </c>
      <c r="D25" s="161" t="s">
        <v>19</v>
      </c>
      <c r="E25" s="161" t="s">
        <v>19</v>
      </c>
    </row>
    <row r="26" spans="1:5" ht="13.5" customHeight="1">
      <c r="A26" s="34"/>
      <c r="B26" s="162" t="s">
        <v>21</v>
      </c>
      <c r="C26" s="152">
        <v>30</v>
      </c>
      <c r="D26" s="161" t="s">
        <v>19</v>
      </c>
      <c r="E26" s="161" t="s">
        <v>354</v>
      </c>
    </row>
    <row r="27" spans="1:5" ht="12.75" customHeight="1">
      <c r="A27" s="34"/>
      <c r="B27" s="163" t="s">
        <v>16</v>
      </c>
      <c r="C27" s="155"/>
      <c r="D27" s="154"/>
      <c r="E27" s="154"/>
    </row>
    <row r="28" spans="1:5" ht="27" customHeight="1">
      <c r="A28" s="34"/>
      <c r="B28" s="157" t="s">
        <v>22</v>
      </c>
      <c r="C28" s="158">
        <v>31</v>
      </c>
      <c r="D28" s="160" t="s">
        <v>19</v>
      </c>
      <c r="E28" s="160" t="s">
        <v>354</v>
      </c>
    </row>
    <row r="29" spans="1:5" ht="27.75" customHeight="1">
      <c r="A29" s="34"/>
      <c r="B29" s="164" t="s">
        <v>282</v>
      </c>
      <c r="C29" s="165"/>
      <c r="D29" s="160" t="s">
        <v>19</v>
      </c>
      <c r="E29" s="160" t="s">
        <v>355</v>
      </c>
    </row>
    <row r="30" spans="1:5" ht="22.5" customHeight="1">
      <c r="A30" s="34"/>
      <c r="B30" s="164" t="s">
        <v>312</v>
      </c>
      <c r="C30" s="165"/>
      <c r="D30" s="160" t="s">
        <v>19</v>
      </c>
      <c r="E30" s="160" t="s">
        <v>356</v>
      </c>
    </row>
    <row r="31" spans="1:5" ht="26.25" customHeight="1">
      <c r="A31" s="34"/>
      <c r="B31" s="164" t="s">
        <v>289</v>
      </c>
      <c r="C31" s="165"/>
      <c r="D31" s="160" t="s">
        <v>19</v>
      </c>
      <c r="E31" s="160" t="s">
        <v>357</v>
      </c>
    </row>
    <row r="32" spans="1:5" ht="48" customHeight="1">
      <c r="A32" s="34"/>
      <c r="B32" s="164" t="s">
        <v>314</v>
      </c>
      <c r="C32" s="165"/>
      <c r="D32" s="160" t="s">
        <v>19</v>
      </c>
      <c r="E32" s="160" t="s">
        <v>358</v>
      </c>
    </row>
    <row r="33" spans="1:5" ht="20.25" customHeight="1">
      <c r="A33" s="34"/>
      <c r="B33" s="164" t="s">
        <v>316</v>
      </c>
      <c r="C33" s="165"/>
      <c r="D33" s="160" t="s">
        <v>19</v>
      </c>
      <c r="E33" s="160" t="s">
        <v>359</v>
      </c>
    </row>
    <row r="34" spans="1:5" ht="23.25" customHeight="1">
      <c r="A34" s="34"/>
      <c r="B34" s="164" t="s">
        <v>286</v>
      </c>
      <c r="C34" s="165"/>
      <c r="D34" s="160" t="s">
        <v>19</v>
      </c>
      <c r="E34" s="160" t="s">
        <v>360</v>
      </c>
    </row>
    <row r="35" spans="1:5" ht="24.75" customHeight="1">
      <c r="A35" s="34"/>
      <c r="B35" s="157" t="s">
        <v>23</v>
      </c>
      <c r="C35" s="158">
        <v>32</v>
      </c>
      <c r="D35" s="160" t="s">
        <v>19</v>
      </c>
      <c r="E35" s="160" t="s">
        <v>19</v>
      </c>
    </row>
    <row r="36" spans="1:5" ht="18.75" customHeight="1">
      <c r="A36" s="34"/>
      <c r="B36" s="162" t="s">
        <v>25</v>
      </c>
      <c r="C36" s="152">
        <v>40</v>
      </c>
      <c r="D36" s="161" t="s">
        <v>294</v>
      </c>
      <c r="E36" s="161" t="s">
        <v>19</v>
      </c>
    </row>
    <row r="37" spans="1:5" ht="36" customHeight="1">
      <c r="A37" s="34"/>
      <c r="B37" s="163" t="s">
        <v>16</v>
      </c>
      <c r="C37" s="155"/>
      <c r="D37" s="154"/>
      <c r="E37" s="154"/>
    </row>
    <row r="38" spans="1:5" ht="33" customHeight="1">
      <c r="A38" s="34"/>
      <c r="B38" s="157" t="s">
        <v>22</v>
      </c>
      <c r="C38" s="158">
        <v>41</v>
      </c>
      <c r="D38" s="160" t="s">
        <v>295</v>
      </c>
      <c r="E38" s="160" t="s">
        <v>19</v>
      </c>
    </row>
    <row r="39" spans="1:5" ht="21" customHeight="1">
      <c r="A39" s="34"/>
      <c r="B39" s="164" t="s">
        <v>291</v>
      </c>
      <c r="C39" s="165"/>
      <c r="D39" s="160" t="s">
        <v>296</v>
      </c>
      <c r="E39" s="160" t="s">
        <v>19</v>
      </c>
    </row>
    <row r="40" spans="1:5" ht="24.75" customHeight="1">
      <c r="A40" s="34"/>
      <c r="B40" s="164" t="s">
        <v>282</v>
      </c>
      <c r="C40" s="165"/>
      <c r="D40" s="160" t="s">
        <v>297</v>
      </c>
      <c r="E40" s="160" t="s">
        <v>19</v>
      </c>
    </row>
    <row r="41" spans="1:5" ht="25.5" customHeight="1">
      <c r="A41" s="34"/>
      <c r="B41" s="164" t="s">
        <v>298</v>
      </c>
      <c r="C41" s="165"/>
      <c r="D41" s="160" t="s">
        <v>299</v>
      </c>
      <c r="E41" s="160" t="s">
        <v>19</v>
      </c>
    </row>
    <row r="42" spans="1:5" ht="27" customHeight="1">
      <c r="A42" s="34"/>
      <c r="B42" s="164" t="s">
        <v>289</v>
      </c>
      <c r="C42" s="165"/>
      <c r="D42" s="160" t="s">
        <v>300</v>
      </c>
      <c r="E42" s="160" t="s">
        <v>19</v>
      </c>
    </row>
    <row r="43" spans="1:5" ht="25.5" customHeight="1">
      <c r="A43" s="34"/>
      <c r="B43" s="164" t="s">
        <v>283</v>
      </c>
      <c r="C43" s="165"/>
      <c r="D43" s="160" t="s">
        <v>301</v>
      </c>
      <c r="E43" s="160" t="s">
        <v>19</v>
      </c>
    </row>
    <row r="44" spans="1:5" ht="22.5" customHeight="1">
      <c r="A44" s="34"/>
      <c r="B44" s="164" t="s">
        <v>287</v>
      </c>
      <c r="C44" s="165"/>
      <c r="D44" s="160" t="s">
        <v>302</v>
      </c>
      <c r="E44" s="160" t="s">
        <v>19</v>
      </c>
    </row>
    <row r="45" spans="1:5" ht="18" customHeight="1">
      <c r="A45" s="34"/>
      <c r="B45" s="164" t="s">
        <v>286</v>
      </c>
      <c r="C45" s="165"/>
      <c r="D45" s="160" t="s">
        <v>303</v>
      </c>
      <c r="E45" s="160" t="s">
        <v>19</v>
      </c>
    </row>
    <row r="46" spans="1:5" ht="17.25" customHeight="1">
      <c r="A46" s="34"/>
      <c r="B46" s="164" t="s">
        <v>288</v>
      </c>
      <c r="C46" s="165"/>
      <c r="D46" s="160" t="s">
        <v>304</v>
      </c>
      <c r="E46" s="160" t="s">
        <v>19</v>
      </c>
    </row>
    <row r="47" spans="1:5" ht="20.25" customHeight="1">
      <c r="A47" s="34"/>
      <c r="B47" s="164" t="s">
        <v>292</v>
      </c>
      <c r="C47" s="165"/>
      <c r="D47" s="160" t="s">
        <v>305</v>
      </c>
      <c r="E47" s="160" t="s">
        <v>19</v>
      </c>
    </row>
    <row r="48" spans="1:5" ht="18.75" customHeight="1">
      <c r="A48" s="34"/>
      <c r="B48" s="157" t="s">
        <v>23</v>
      </c>
      <c r="C48" s="158">
        <v>42</v>
      </c>
      <c r="D48" s="160" t="s">
        <v>19</v>
      </c>
      <c r="E48" s="160" t="s">
        <v>19</v>
      </c>
    </row>
    <row r="49" spans="1:5" ht="18" customHeight="1">
      <c r="A49" s="34"/>
      <c r="B49" s="157" t="s">
        <v>26</v>
      </c>
      <c r="C49" s="158">
        <v>43</v>
      </c>
      <c r="D49" s="160" t="s">
        <v>19</v>
      </c>
      <c r="E49" s="160" t="s">
        <v>19</v>
      </c>
    </row>
    <row r="50" spans="1:5" ht="24" customHeight="1">
      <c r="A50" s="34"/>
      <c r="B50" s="157" t="s">
        <v>27</v>
      </c>
      <c r="C50" s="158">
        <v>44</v>
      </c>
      <c r="D50" s="161"/>
      <c r="E50" s="161" t="s">
        <v>19</v>
      </c>
    </row>
    <row r="51" spans="1:5" ht="13.5" customHeight="1">
      <c r="A51" s="34"/>
      <c r="B51" s="162" t="s">
        <v>28</v>
      </c>
      <c r="C51" s="152">
        <v>50</v>
      </c>
      <c r="D51" s="153">
        <v>47.74</v>
      </c>
      <c r="E51" s="161" t="s">
        <v>361</v>
      </c>
    </row>
    <row r="52" spans="1:5" ht="29.25" customHeight="1">
      <c r="A52" s="34"/>
      <c r="B52" s="163" t="s">
        <v>16</v>
      </c>
      <c r="C52" s="155"/>
      <c r="D52" s="154"/>
      <c r="E52" s="154"/>
    </row>
    <row r="53" spans="1:5" ht="19.5" customHeight="1">
      <c r="A53" s="34"/>
      <c r="B53" s="166" t="s">
        <v>29</v>
      </c>
      <c r="C53" s="158">
        <v>51</v>
      </c>
      <c r="D53" s="159">
        <v>34.92</v>
      </c>
      <c r="E53" s="160" t="s">
        <v>361</v>
      </c>
    </row>
    <row r="54" spans="1:5" ht="21" customHeight="1">
      <c r="A54" s="34"/>
      <c r="B54" s="164" t="s">
        <v>251</v>
      </c>
      <c r="C54" s="165"/>
      <c r="D54" s="159">
        <v>34.92</v>
      </c>
      <c r="E54" s="160" t="s">
        <v>361</v>
      </c>
    </row>
    <row r="55" spans="1:5" ht="18.75" customHeight="1">
      <c r="A55" s="34"/>
      <c r="B55" s="166" t="s">
        <v>30</v>
      </c>
      <c r="C55" s="158">
        <v>52</v>
      </c>
      <c r="D55" s="160" t="s">
        <v>19</v>
      </c>
      <c r="E55" s="160" t="s">
        <v>19</v>
      </c>
    </row>
    <row r="56" spans="1:5" ht="25.5" customHeight="1">
      <c r="A56" s="34"/>
      <c r="B56" s="166" t="s">
        <v>31</v>
      </c>
      <c r="C56" s="158">
        <v>53</v>
      </c>
      <c r="D56" s="160" t="s">
        <v>19</v>
      </c>
      <c r="E56" s="160" t="s">
        <v>19</v>
      </c>
    </row>
    <row r="57" spans="1:5" ht="42" customHeight="1">
      <c r="A57" s="34"/>
      <c r="B57" s="166" t="s">
        <v>32</v>
      </c>
      <c r="C57" s="158">
        <v>54</v>
      </c>
      <c r="D57" s="159">
        <v>12.82</v>
      </c>
      <c r="E57" s="160" t="s">
        <v>19</v>
      </c>
    </row>
    <row r="58" spans="1:5" ht="29.25" customHeight="1">
      <c r="A58" s="34"/>
      <c r="B58" s="150" t="s">
        <v>33</v>
      </c>
      <c r="C58" s="158">
        <v>60</v>
      </c>
      <c r="D58" s="161" t="s">
        <v>19</v>
      </c>
      <c r="E58" s="161" t="s">
        <v>19</v>
      </c>
    </row>
    <row r="59" spans="1:5" ht="23.25" customHeight="1">
      <c r="A59" s="34"/>
      <c r="B59" s="162" t="s">
        <v>34</v>
      </c>
      <c r="C59" s="152">
        <v>70</v>
      </c>
      <c r="D59" s="161" t="s">
        <v>19</v>
      </c>
      <c r="E59" s="161" t="s">
        <v>19</v>
      </c>
    </row>
    <row r="60" spans="1:5" ht="26.25" customHeight="1">
      <c r="A60" s="34"/>
      <c r="B60" s="163" t="s">
        <v>16</v>
      </c>
      <c r="C60" s="155"/>
      <c r="D60" s="154"/>
      <c r="E60" s="154"/>
    </row>
    <row r="61" spans="1:5" ht="18.75" customHeight="1">
      <c r="A61" s="34"/>
      <c r="B61" s="150" t="s">
        <v>35</v>
      </c>
      <c r="C61" s="158">
        <v>71</v>
      </c>
      <c r="D61" s="161" t="s">
        <v>19</v>
      </c>
      <c r="E61" s="161" t="s">
        <v>19</v>
      </c>
    </row>
    <row r="62" spans="1:5" ht="19.5" customHeight="1">
      <c r="A62" s="34"/>
      <c r="B62" s="167" t="s">
        <v>36</v>
      </c>
      <c r="C62" s="165"/>
      <c r="D62" s="161" t="s">
        <v>19</v>
      </c>
      <c r="E62" s="161" t="s">
        <v>19</v>
      </c>
    </row>
    <row r="63" spans="1:5" ht="14.25" customHeight="1">
      <c r="A63" s="34"/>
      <c r="B63" s="167" t="s">
        <v>37</v>
      </c>
      <c r="C63" s="165"/>
      <c r="D63" s="161" t="s">
        <v>19</v>
      </c>
      <c r="E63" s="161" t="s">
        <v>19</v>
      </c>
    </row>
    <row r="64" spans="1:5" ht="24.75" customHeight="1">
      <c r="A64" s="34"/>
      <c r="B64" s="167" t="s">
        <v>24</v>
      </c>
      <c r="C64" s="165"/>
      <c r="D64" s="161" t="s">
        <v>19</v>
      </c>
      <c r="E64" s="161" t="s">
        <v>19</v>
      </c>
    </row>
    <row r="65" spans="1:5" ht="20.25" customHeight="1">
      <c r="A65" s="34"/>
      <c r="B65" s="150" t="s">
        <v>38</v>
      </c>
      <c r="C65" s="158">
        <v>72</v>
      </c>
      <c r="D65" s="161" t="s">
        <v>19</v>
      </c>
      <c r="E65" s="161" t="s">
        <v>19</v>
      </c>
    </row>
    <row r="66" spans="1:5" ht="16.5" customHeight="1">
      <c r="A66" s="34"/>
      <c r="B66" s="167" t="s">
        <v>36</v>
      </c>
      <c r="C66" s="165"/>
      <c r="D66" s="161" t="s">
        <v>19</v>
      </c>
      <c r="E66" s="161" t="s">
        <v>19</v>
      </c>
    </row>
    <row r="67" spans="1:5" ht="15" customHeight="1">
      <c r="A67" s="34"/>
      <c r="B67" s="167" t="s">
        <v>37</v>
      </c>
      <c r="C67" s="165"/>
      <c r="D67" s="161" t="s">
        <v>19</v>
      </c>
      <c r="E67" s="161" t="s">
        <v>19</v>
      </c>
    </row>
    <row r="68" spans="1:5" ht="15" customHeight="1">
      <c r="A68" s="34"/>
      <c r="B68" s="167" t="s">
        <v>24</v>
      </c>
      <c r="C68" s="165"/>
      <c r="D68" s="161" t="s">
        <v>19</v>
      </c>
      <c r="E68" s="161" t="s">
        <v>19</v>
      </c>
    </row>
    <row r="69" spans="1:5" ht="15" customHeight="1">
      <c r="A69" s="34"/>
      <c r="B69" s="150" t="s">
        <v>39</v>
      </c>
      <c r="C69" s="158">
        <v>73</v>
      </c>
      <c r="D69" s="161" t="s">
        <v>19</v>
      </c>
      <c r="E69" s="161" t="s">
        <v>19</v>
      </c>
    </row>
    <row r="70" spans="1:5" ht="14.25" customHeight="1">
      <c r="A70" s="34"/>
      <c r="B70" s="150" t="s">
        <v>40</v>
      </c>
      <c r="C70" s="158">
        <v>74</v>
      </c>
      <c r="D70" s="161" t="s">
        <v>19</v>
      </c>
      <c r="E70" s="161" t="s">
        <v>19</v>
      </c>
    </row>
    <row r="71" spans="1:5" ht="15.75" customHeight="1">
      <c r="A71" s="34"/>
      <c r="B71" s="167" t="s">
        <v>36</v>
      </c>
      <c r="C71" s="168"/>
      <c r="D71" s="161" t="s">
        <v>19</v>
      </c>
      <c r="E71" s="161" t="s">
        <v>19</v>
      </c>
    </row>
    <row r="72" spans="1:5" ht="21" customHeight="1">
      <c r="A72" s="34"/>
      <c r="B72" s="167" t="s">
        <v>37</v>
      </c>
      <c r="C72" s="168"/>
      <c r="D72" s="161" t="s">
        <v>19</v>
      </c>
      <c r="E72" s="161" t="s">
        <v>19</v>
      </c>
    </row>
    <row r="73" spans="1:5" ht="25.5" customHeight="1">
      <c r="A73" s="34"/>
      <c r="B73" s="167" t="s">
        <v>24</v>
      </c>
      <c r="C73" s="168"/>
      <c r="D73" s="161" t="s">
        <v>19</v>
      </c>
      <c r="E73" s="161" t="s">
        <v>19</v>
      </c>
    </row>
    <row r="74" spans="1:5" ht="17.25" customHeight="1">
      <c r="A74" s="34"/>
      <c r="B74" s="150" t="s">
        <v>41</v>
      </c>
      <c r="C74" s="158">
        <v>80</v>
      </c>
      <c r="D74" s="160" t="s">
        <v>19</v>
      </c>
      <c r="E74" s="160" t="s">
        <v>19</v>
      </c>
    </row>
    <row r="75" spans="1:5" ht="39.75" customHeight="1">
      <c r="A75" s="34"/>
      <c r="B75" s="162" t="s">
        <v>42</v>
      </c>
      <c r="C75" s="152">
        <v>90</v>
      </c>
      <c r="D75" s="161" t="s">
        <v>19</v>
      </c>
      <c r="E75" s="161" t="s">
        <v>19</v>
      </c>
    </row>
    <row r="76" spans="1:5" ht="16.5" customHeight="1">
      <c r="A76" s="34"/>
      <c r="B76" s="163" t="s">
        <v>16</v>
      </c>
      <c r="C76" s="155"/>
      <c r="D76" s="154"/>
      <c r="E76" s="154"/>
    </row>
    <row r="77" spans="1:5" ht="30" customHeight="1">
      <c r="A77" s="34"/>
      <c r="B77" s="150" t="s">
        <v>43</v>
      </c>
      <c r="C77" s="158">
        <v>91</v>
      </c>
      <c r="D77" s="161" t="s">
        <v>19</v>
      </c>
      <c r="E77" s="161" t="s">
        <v>19</v>
      </c>
    </row>
    <row r="78" spans="1:5" ht="51" customHeight="1">
      <c r="A78" s="34"/>
      <c r="B78" s="150" t="s">
        <v>44</v>
      </c>
      <c r="C78" s="158">
        <v>92</v>
      </c>
      <c r="D78" s="161" t="s">
        <v>19</v>
      </c>
      <c r="E78" s="161" t="s">
        <v>19</v>
      </c>
    </row>
    <row r="79" spans="1:5" ht="39" customHeight="1">
      <c r="A79" s="34"/>
      <c r="B79" s="150" t="s">
        <v>45</v>
      </c>
      <c r="C79" s="158">
        <v>93</v>
      </c>
      <c r="D79" s="161" t="s">
        <v>19</v>
      </c>
      <c r="E79" s="161" t="s">
        <v>19</v>
      </c>
    </row>
    <row r="80" spans="2:5" ht="54.75" customHeight="1">
      <c r="B80" s="150" t="s">
        <v>46</v>
      </c>
      <c r="C80" s="158">
        <v>94</v>
      </c>
      <c r="D80" s="161" t="s">
        <v>19</v>
      </c>
      <c r="E80" s="161" t="s">
        <v>19</v>
      </c>
    </row>
    <row r="81" spans="2:5" ht="25.5" customHeight="1">
      <c r="B81" s="166" t="s">
        <v>47</v>
      </c>
      <c r="C81" s="158">
        <v>95</v>
      </c>
      <c r="D81" s="161" t="s">
        <v>19</v>
      </c>
      <c r="E81" s="161" t="s">
        <v>19</v>
      </c>
    </row>
    <row r="82" spans="2:5" ht="36" customHeight="1">
      <c r="B82" s="169" t="s">
        <v>48</v>
      </c>
      <c r="C82" s="170">
        <v>100</v>
      </c>
      <c r="D82" s="171" t="s">
        <v>306</v>
      </c>
      <c r="E82" s="171" t="s">
        <v>362</v>
      </c>
    </row>
    <row r="83" spans="2:5" ht="30" customHeight="1">
      <c r="B83" s="150" t="s">
        <v>49</v>
      </c>
      <c r="C83" s="165"/>
      <c r="D83" s="157"/>
      <c r="E83" s="157"/>
    </row>
    <row r="84" spans="2:5" ht="21.75" customHeight="1">
      <c r="B84" s="150" t="s">
        <v>50</v>
      </c>
      <c r="C84" s="170">
        <v>110</v>
      </c>
      <c r="D84" s="161" t="s">
        <v>307</v>
      </c>
      <c r="E84" s="161" t="s">
        <v>363</v>
      </c>
    </row>
    <row r="85" spans="2:5" ht="26.25" customHeight="1">
      <c r="B85" s="150" t="s">
        <v>51</v>
      </c>
      <c r="C85" s="170">
        <v>120</v>
      </c>
      <c r="D85" s="161" t="s">
        <v>308</v>
      </c>
      <c r="E85" s="161" t="s">
        <v>364</v>
      </c>
    </row>
    <row r="86" spans="2:5" ht="15.75" customHeight="1">
      <c r="B86" s="150" t="s">
        <v>52</v>
      </c>
      <c r="C86" s="170">
        <v>130</v>
      </c>
      <c r="D86" s="161" t="s">
        <v>309</v>
      </c>
      <c r="E86" s="161" t="s">
        <v>365</v>
      </c>
    </row>
    <row r="87" spans="2:5" ht="43.5" customHeight="1">
      <c r="B87" s="169" t="s">
        <v>53</v>
      </c>
      <c r="C87" s="170">
        <v>140</v>
      </c>
      <c r="D87" s="172" t="s">
        <v>306</v>
      </c>
      <c r="E87" s="172" t="s">
        <v>362</v>
      </c>
    </row>
    <row r="88" spans="2:6" ht="12">
      <c r="B88" s="85"/>
      <c r="C88" s="86"/>
      <c r="D88" s="85"/>
      <c r="E88" s="85"/>
      <c r="F88" s="85"/>
    </row>
    <row r="89" spans="2:6" ht="12">
      <c r="B89" s="83" t="s">
        <v>54</v>
      </c>
      <c r="C89" s="84" t="s">
        <v>273</v>
      </c>
      <c r="D89" s="85"/>
      <c r="E89" s="85"/>
      <c r="F89" s="85"/>
    </row>
    <row r="90" spans="2:6" ht="12">
      <c r="B90" s="85"/>
      <c r="C90" s="86"/>
      <c r="D90" s="85"/>
      <c r="E90" s="85"/>
      <c r="F90" s="85"/>
    </row>
    <row r="91" spans="2:6" ht="12">
      <c r="B91" s="85"/>
      <c r="C91" s="86"/>
      <c r="D91" s="85"/>
      <c r="E91" s="85"/>
      <c r="F91" s="85"/>
    </row>
    <row r="92" spans="2:6" ht="12">
      <c r="B92" s="85"/>
      <c r="C92" s="86"/>
      <c r="D92" s="85"/>
      <c r="E92" s="85"/>
      <c r="F92" s="85"/>
    </row>
    <row r="93" spans="2:6" ht="12">
      <c r="B93" s="83" t="s">
        <v>218</v>
      </c>
      <c r="C93" s="84" t="s">
        <v>219</v>
      </c>
      <c r="D93" s="85"/>
      <c r="E93" s="85"/>
      <c r="F93" s="85"/>
    </row>
    <row r="94" spans="2:6" ht="12">
      <c r="B94" s="85"/>
      <c r="C94" s="86"/>
      <c r="D94" s="85"/>
      <c r="E94" s="85"/>
      <c r="F94" s="85"/>
    </row>
    <row r="95" spans="2:6" ht="12">
      <c r="B95" s="85"/>
      <c r="C95" s="86"/>
      <c r="D95" s="85"/>
      <c r="E95" s="85"/>
      <c r="F95" s="85"/>
    </row>
    <row r="96" spans="2:6" ht="12">
      <c r="B96" s="85"/>
      <c r="C96" s="86"/>
      <c r="D96" s="85"/>
      <c r="E96" s="85"/>
      <c r="F96" s="85"/>
    </row>
    <row r="97" spans="2:5" ht="12">
      <c r="B97" s="83" t="s">
        <v>255</v>
      </c>
      <c r="C97" s="84" t="s">
        <v>256</v>
      </c>
      <c r="D97" s="85"/>
      <c r="E97" s="85"/>
    </row>
    <row r="98" spans="2:5" ht="12">
      <c r="B98" s="85"/>
      <c r="C98" s="86"/>
      <c r="D98" s="85"/>
      <c r="E98" s="85"/>
    </row>
    <row r="99" spans="2:5" ht="12">
      <c r="B99" s="85"/>
      <c r="C99" s="86"/>
      <c r="D99" s="85"/>
      <c r="E99" s="85"/>
    </row>
    <row r="100" spans="2:5" ht="12">
      <c r="B100" s="85"/>
      <c r="C100" s="86"/>
      <c r="D100" s="85"/>
      <c r="E100" s="85"/>
    </row>
    <row r="101" spans="2:4" ht="12">
      <c r="B101" s="85"/>
      <c r="C101" s="86"/>
      <c r="D101" s="85"/>
    </row>
    <row r="102" spans="2:4" ht="12">
      <c r="B102" s="85"/>
      <c r="C102" s="86"/>
      <c r="D102" s="85"/>
    </row>
    <row r="103" spans="2:4" ht="12">
      <c r="B103" s="85"/>
      <c r="C103" s="86"/>
      <c r="D103" s="85"/>
    </row>
    <row r="104" spans="2:4" ht="12">
      <c r="B104" s="85"/>
      <c r="C104" s="86"/>
      <c r="D104" s="85"/>
    </row>
    <row r="105" spans="2:4" ht="12">
      <c r="B105" s="85"/>
      <c r="C105" s="86"/>
      <c r="D105" s="85"/>
    </row>
    <row r="106" spans="2:4" ht="12">
      <c r="B106" s="85"/>
      <c r="C106" s="86"/>
      <c r="D106" s="85"/>
    </row>
    <row r="107" spans="2:4" ht="12">
      <c r="B107" s="83"/>
      <c r="C107" s="84"/>
      <c r="D107" s="85"/>
    </row>
    <row r="108" spans="2:4" ht="12">
      <c r="B108" s="85"/>
      <c r="C108" s="86"/>
      <c r="D108" s="85"/>
    </row>
    <row r="109" spans="2:4" ht="12">
      <c r="B109" s="85"/>
      <c r="C109" s="86"/>
      <c r="D109" s="85"/>
    </row>
    <row r="110" spans="2:4" ht="12">
      <c r="B110" s="85"/>
      <c r="C110" s="86"/>
      <c r="D110" s="85"/>
    </row>
    <row r="111" spans="2:4" ht="12">
      <c r="B111" s="83"/>
      <c r="C111" s="84"/>
      <c r="D111" s="85"/>
    </row>
    <row r="112" spans="2:4" ht="12">
      <c r="B112" s="85"/>
      <c r="C112" s="86"/>
      <c r="D112" s="85"/>
    </row>
    <row r="113" spans="2:4" ht="12">
      <c r="B113" s="85"/>
      <c r="C113" s="86"/>
      <c r="D113" s="85"/>
    </row>
    <row r="114" spans="2:5" ht="12">
      <c r="B114" s="85"/>
      <c r="C114" s="86"/>
      <c r="D114" s="85"/>
      <c r="E114" s="79"/>
    </row>
    <row r="115" spans="2:5" ht="12">
      <c r="B115" s="83"/>
      <c r="C115" s="84"/>
      <c r="D115" s="85"/>
      <c r="E115" s="79"/>
    </row>
    <row r="116" spans="2:5" ht="12">
      <c r="B116" s="85"/>
      <c r="C116" s="86"/>
      <c r="D116" s="85"/>
      <c r="E116" s="79"/>
    </row>
    <row r="117" spans="2:5" ht="12">
      <c r="B117" s="85"/>
      <c r="C117" s="86"/>
      <c r="D117" s="85"/>
      <c r="E117" s="79"/>
    </row>
    <row r="118" spans="2:5" ht="12">
      <c r="B118" s="85"/>
      <c r="C118" s="86"/>
      <c r="D118" s="85"/>
      <c r="E118" s="79"/>
    </row>
  </sheetData>
  <sheetProtection/>
  <mergeCells count="2">
    <mergeCell ref="B12:E12"/>
    <mergeCell ref="B13:E13"/>
  </mergeCells>
  <printOptions/>
  <pageMargins left="0.5511811023622047" right="0.6692913385826772" top="0.5511811023622047" bottom="0.5118110236220472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Alexeenko</cp:lastModifiedBy>
  <cp:lastPrinted>2013-07-09T06:12:57Z</cp:lastPrinted>
  <dcterms:created xsi:type="dcterms:W3CDTF">2008-07-10T07:01:31Z</dcterms:created>
  <dcterms:modified xsi:type="dcterms:W3CDTF">2013-07-09T07:27:28Z</dcterms:modified>
  <cp:category/>
  <cp:version/>
  <cp:contentType/>
  <cp:contentStatus/>
  <cp:revision>1</cp:revision>
</cp:coreProperties>
</file>