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Владельцы" sheetId="1" r:id="rId1"/>
    <sheet name="Изменение" sheetId="2" r:id="rId2"/>
    <sheet name="СЧА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<sst xmlns="http://schemas.openxmlformats.org/spreadsheetml/2006/main" count="790" uniqueCount="365">
  <si>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</si>
  <si>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</si>
  <si>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</si>
  <si>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</si>
  <si>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</si>
  <si>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под управлением Общество с ограниченной ответственностью "Управляющая компания ПРОМСВЯЗЬ"</t>
  </si>
  <si>
    <t>(в тыс. руб.)</t>
  </si>
  <si>
    <t>Код стр.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</si>
  <si>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</si>
  <si>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</si>
  <si>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</si>
  <si>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</si>
  <si>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</si>
  <si>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не имеющие признаваемую котировку, всего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</si>
  <si>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</si>
  <si>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</si>
  <si>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</si>
  <si>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</si>
  <si>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</si>
  <si>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</si>
  <si>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</si>
  <si>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</si>
  <si>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</si>
  <si>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</si>
  <si>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</si>
  <si>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</si>
  <si>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Кредиторская задолженность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</si>
  <si>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</si>
  <si>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</si>
  <si>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</si>
  <si>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</si>
  <si>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</si>
  <si>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</si>
  <si>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</si>
  <si>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</si>
  <si>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</si>
  <si>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</si>
  <si>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</si>
  <si>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</si>
  <si>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</si>
  <si>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</si>
  <si>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</si>
  <si>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</si>
  <si>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</si>
  <si>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</si>
  <si>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</si>
  <si>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векселя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</si>
  <si>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</si>
  <si>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</si>
  <si>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</si>
  <si>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</si>
  <si>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</si>
  <si>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</si>
  <si>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</si>
  <si>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</si>
  <si>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</si>
  <si>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</si>
  <si>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</si>
  <si>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</si>
  <si>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</si>
  <si>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</si>
  <si>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</si>
  <si>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</si>
  <si>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</si>
  <si>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</si>
  <si>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</si>
  <si>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</si>
  <si>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</si>
  <si>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</si>
  <si>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</si>
  <si>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</si>
  <si>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</si>
  <si>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</si>
  <si>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</si>
  <si>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</si>
  <si>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</si>
  <si>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</si>
  <si>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</si>
  <si>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</si>
  <si>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</si>
  <si>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</si>
  <si>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</si>
  <si>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</si>
  <si>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</si>
  <si>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</si>
  <si>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</si>
  <si>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</si>
  <si>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</si>
  <si>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</si>
  <si>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</si>
  <si>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</si>
  <si>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</si>
  <si>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</si>
  <si>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</si>
  <si>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</si>
  <si>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</si>
  <si>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</si>
  <si>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</si>
  <si>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</si>
  <si>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</si>
  <si>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</si>
  <si>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</si>
  <si>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</si>
  <si>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</si>
  <si>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</si>
  <si>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</si>
  <si>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</si>
  <si>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</si>
  <si>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</si>
  <si>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</si>
  <si>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</si>
  <si>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</si>
  <si>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</si>
  <si>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</si>
  <si>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</si>
  <si>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</si>
  <si>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</si>
  <si>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</si>
  <si>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</si>
  <si>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</si>
  <si>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</si>
  <si>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</si>
  <si>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</si>
  <si>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</si>
  <si>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</si>
  <si>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</si>
  <si>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</si>
  <si>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</si>
  <si>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</si>
  <si>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</si>
  <si>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</si>
  <si>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</si>
  <si>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</si>
  <si>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</si>
  <si>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</si>
  <si>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</si>
  <si>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</si>
  <si>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</si>
  <si>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</si>
  <si>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</si>
  <si>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</si>
  <si>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</si>
  <si>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</si>
  <si>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</si>
  <si>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</si>
  <si>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</si>
  <si>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</si>
  <si>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</si>
  <si>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</si>
  <si>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</si>
  <si>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</si>
  <si>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</si>
  <si>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</si>
  <si>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</si>
  <si>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</si>
  <si>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</si>
  <si>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</si>
  <si>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</si>
  <si>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</si>
  <si>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</si>
  <si>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</si>
  <si>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</si>
  <si>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</si>
  <si>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</si>
  <si>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</si>
  <si>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</si>
  <si>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</si>
  <si>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</si>
  <si>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</si>
  <si>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</si>
  <si>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</si>
  <si>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</si>
  <si>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</si>
  <si>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0337-76034438 зарегистрированы 23.03.2005 ФСФР</t>
  </si>
  <si>
    <t>Начальник отдела внутреннего учета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</si>
  <si>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</si>
  <si>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</si>
  <si>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</si>
  <si>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</si>
  <si>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</si>
  <si>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</si>
  <si>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</si>
  <si>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</si>
  <si>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</si>
  <si>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</si>
  <si>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</si>
  <si>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</si>
  <si>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5</t>
  </si>
  <si>
    <t>100</t>
  </si>
  <si>
    <t>110</t>
  </si>
  <si>
    <t>120</t>
  </si>
  <si>
    <t>200</t>
  </si>
  <si>
    <t>210</t>
  </si>
  <si>
    <t>220</t>
  </si>
  <si>
    <t>Приложение 1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</si>
  <si>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</si>
  <si>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</si>
  <si>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</si>
  <si>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</si>
  <si>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</si>
  <si>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</si>
  <si>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</si>
  <si>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</si>
  <si>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</si>
  <si>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</si>
  <si>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</si>
  <si>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>090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</si>
  <si>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</si>
  <si>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</si>
  <si>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</si>
  <si>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</si>
  <si>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</si>
  <si>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</si>
  <si>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130</t>
  </si>
  <si>
    <t>140</t>
  </si>
  <si>
    <t>Открытый паевый инвестиционный фонд смешанных инвестиций "ПРОМСВЯЗЬ-СБАЛАНСИРОВАННЫЙ"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</si>
  <si>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</si>
  <si>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</si>
  <si>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</si>
  <si>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>160</t>
  </si>
  <si>
    <t>170</t>
  </si>
  <si>
    <t>171</t>
  </si>
  <si>
    <t>180</t>
  </si>
  <si>
    <t>190</t>
  </si>
  <si>
    <t>Уполномоченный представитель ЗАО "ПРСД"</t>
  </si>
  <si>
    <t xml:space="preserve">___________________________ </t>
  </si>
  <si>
    <t>- акции</t>
  </si>
  <si>
    <t>- облигации</t>
  </si>
  <si>
    <t>- инвестиционные паи</t>
  </si>
  <si>
    <t>- иные ценные бумаги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</si>
  <si>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</si>
  <si>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</si>
  <si>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</si>
  <si>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</si>
  <si>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</si>
  <si>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</si>
  <si>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</si>
  <si>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</si>
  <si>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</si>
  <si>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</si>
  <si>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</si>
  <si>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</si>
  <si>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</si>
  <si>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_______________________  Петрова Е.Ю.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</si>
  <si>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</si>
  <si>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</si>
  <si>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</si>
  <si>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+ 130)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</si>
  <si>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</si>
  <si>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Акция обыкновенная, Сбербанк, рег. номер 10301481B</t>
  </si>
  <si>
    <t>Акция обыкновенная, ГМК "Норильский никель, рег. номер 1-01-40155-F</t>
  </si>
  <si>
    <t>Облигация корпоративная, КБ "Ренессанс Кредит" ООО, рег. номер 4B020503354B, дата погашения: 30.07.2018</t>
  </si>
  <si>
    <t>Облигация государственная РФ, Облигации Россия, рег. номер 26207RMFS, дата погашения: 03.02.2027</t>
  </si>
  <si>
    <t>Акция обыкновенная, Э.ОН Россия , рег. номер 1-02-65104-D</t>
  </si>
  <si>
    <t>Акция обыкновенная, ЛУКОЙЛ, рег. номер 1-01-00077-A</t>
  </si>
  <si>
    <t>Имущество, составляющее паевой инвестиционный фонд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</si>
  <si>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</si>
  <si>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</si>
  <si>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</si>
  <si>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</si>
  <si>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</si>
  <si>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</si>
  <si>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</si>
  <si>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</si>
  <si>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</si>
  <si>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</si>
  <si>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Дебиторская задолженность -всего, в том числе: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</si>
  <si>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</si>
  <si>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</si>
  <si>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ОАО "ПРОМСВЯЗЬБАНК" расчетный счет: 40701810510120016112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</si>
  <si>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</si>
  <si>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</si>
  <si>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</si>
  <si>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</si>
  <si>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</si>
  <si>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 xml:space="preserve">Превышение нормативного процентного значения, установленного для оценочной стоимости неликвидных ценных бумаг  </t>
  </si>
  <si>
    <t>22.07.2014</t>
  </si>
  <si>
    <t>23.07.2014</t>
  </si>
  <si>
    <t xml:space="preserve">Гидромашсервис(ЗАО) (002) Рег. № 4-02-17174-Н </t>
  </si>
  <si>
    <t>31.07.2014</t>
  </si>
  <si>
    <t>01.08.2014</t>
  </si>
  <si>
    <t>26.08.2014</t>
  </si>
  <si>
    <t>27.08.2014</t>
  </si>
  <si>
    <t>Акция привилегированная, Татнефть, рег. номер 2-03-00161-А</t>
  </si>
  <si>
    <t>Акция привилегированная, Ростелеком, рег. номер 2-01-00124-А</t>
  </si>
  <si>
    <t>24.10.2014</t>
  </si>
  <si>
    <t>28.10.2014</t>
  </si>
  <si>
    <t>Акция обыкновенная, Московская Биржа, рег. номер 1-05-08443-H</t>
  </si>
  <si>
    <t>21 968 845,81</t>
  </si>
  <si>
    <t>Облигация государственная РФ, Россия, рег. номер 25079RMFS, дата погашения: 03.06.2015</t>
  </si>
  <si>
    <t>Акция обыкновенная, АФК Система, рег. номер 1-05-01669-A</t>
  </si>
  <si>
    <t>Акция обыкновенная, Мобильные ТелеСистемы, рег. номер 1-01-04715-A</t>
  </si>
  <si>
    <t>19 360,83</t>
  </si>
  <si>
    <t>13 742,57</t>
  </si>
  <si>
    <t>1 184,82</t>
  </si>
  <si>
    <t>1 771,15</t>
  </si>
  <si>
    <t>1 518,72</t>
  </si>
  <si>
    <t>2 056,67</t>
  </si>
  <si>
    <t>5 618,26</t>
  </si>
  <si>
    <t>1 798,18</t>
  </si>
  <si>
    <t>2 843,40</t>
  </si>
  <si>
    <t>2 743,71</t>
  </si>
  <si>
    <t>2 520,42</t>
  </si>
  <si>
    <t xml:space="preserve">ОАО "Промсвязьбанк" </t>
  </si>
  <si>
    <t>22 240,82</t>
  </si>
  <si>
    <t>21 968,85</t>
  </si>
  <si>
    <t>1 134 866.00</t>
  </si>
  <si>
    <t>Облигация государственная РФ, Облигации Россия, рег. номер 25077RMFS, дата погашения: 20.01.2016</t>
  </si>
  <si>
    <t>Акция обыкновенная, Магнитогорский металлургический комбинат, рег. номер 1-03-00078-A</t>
  </si>
  <si>
    <t>Облигация корпоративная, ОАО "Россельхозбанк", рег. номер 41203349B, дата погашения: 01.07.2021</t>
  </si>
  <si>
    <t>Облигация корпоративная, ОАО "Россельхозбанк", рег. номер 41303349B, дата погашения: 02.07.2021</t>
  </si>
  <si>
    <t>1 134,87</t>
  </si>
  <si>
    <t>119 500,00</t>
  </si>
  <si>
    <t>4 518 461,56</t>
  </si>
  <si>
    <t>3 653 133,83</t>
  </si>
  <si>
    <t>21 223 018,08</t>
  </si>
  <si>
    <t>на 31.03.2015г.</t>
  </si>
  <si>
    <t>Дата определения стоимости чистых активов 31.03.2015 (по состоянию на 20:00 МСК)</t>
  </si>
  <si>
    <t>Сумма (оценочная стоимость) на 31.03.2015 (указывается текущая дата составления справки)</t>
  </si>
  <si>
    <t>Сумма (оценочная стоимость) на 30.03.2015 (указывается предыдущая дата составления справки)</t>
  </si>
  <si>
    <t>108 754.45</t>
  </si>
  <si>
    <t>4 882 527.00</t>
  </si>
  <si>
    <t>4 907 450.50</t>
  </si>
  <si>
    <t>12 230 092.58</t>
  </si>
  <si>
    <t>12 046 015.40</t>
  </si>
  <si>
    <t>2 987 871.11</t>
  </si>
  <si>
    <t>2 986 470.41</t>
  </si>
  <si>
    <t>2 885 790.11</t>
  </si>
  <si>
    <t>102 081.00</t>
  </si>
  <si>
    <t>100 680.30</t>
  </si>
  <si>
    <t>21 344 111.14</t>
  </si>
  <si>
    <t>21 183 556.76</t>
  </si>
  <si>
    <t>85 562.09</t>
  </si>
  <si>
    <t>35 530.97</t>
  </si>
  <si>
    <t>118 097.73</t>
  </si>
  <si>
    <t>121 093.06</t>
  </si>
  <si>
    <t>21 223 018.08</t>
  </si>
  <si>
    <t>21 065 459.03</t>
  </si>
  <si>
    <t>2 764.40</t>
  </si>
  <si>
    <t>2 743.88</t>
  </si>
  <si>
    <t>Справка о несоблюдении требований к составу и структуре активов на 31.03.2015г.</t>
  </si>
  <si>
    <t>о владельцах инвестиционных паев паевого инвестиционного фонда 31.03.2015г.</t>
  </si>
  <si>
    <t xml:space="preserve"> о стоимости активов на 31.03.2015г.</t>
  </si>
  <si>
    <t>17 112,62</t>
  </si>
  <si>
    <t>12 230,09</t>
  </si>
  <si>
    <t>1 224,20</t>
  </si>
  <si>
    <t>1 144,46</t>
  </si>
  <si>
    <t>1 433,05</t>
  </si>
  <si>
    <t>1 679,41</t>
  </si>
  <si>
    <t>1 160,08</t>
  </si>
  <si>
    <t>1 470,98</t>
  </si>
  <si>
    <t>1 628,72</t>
  </si>
  <si>
    <t>2 488,50</t>
  </si>
  <si>
    <t>4 882,53</t>
  </si>
  <si>
    <t>1 934,59</t>
  </si>
  <si>
    <t>1 981,95</t>
  </si>
  <si>
    <t>2 987,87</t>
  </si>
  <si>
    <t>2 885,79</t>
  </si>
  <si>
    <t>21 344,11</t>
  </si>
  <si>
    <t>21 223,02</t>
  </si>
  <si>
    <t>составляющего паевой инвестиционный фонд на 31.03.2015г.</t>
  </si>
  <si>
    <t>о приросте (об уменьшении) стоимости имущества на 31.03.2015г.</t>
  </si>
  <si>
    <t>________________________  Ищенко А.В.</t>
  </si>
  <si>
    <t>________________________Ищенко А.В.</t>
  </si>
  <si>
    <t>А.В. Ищенко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</si>
</sst>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  <numFmt numFmtId="175" formatCode="#,##0.000"/>
    <numFmt numFmtId="176" formatCode="#,##0.0"/>
    <numFmt numFmtId="177" formatCode="0.000000"/>
    <numFmt numFmtId="178" formatCode="#,##0.00&quot;р.&quot;"/>
    <numFmt numFmtId="179" formatCode="#,##0.00_ ;\-#,##0.00\ "/>
    <numFmt numFmtId="180" formatCode="#,##0.000_ ;\-#,##0.000\ "/>
    <numFmt numFmtId="181" formatCode="#,##0.0_ ;\-#,##0.0\ "/>
    <numFmt numFmtId="182" formatCode="#,##0_ ;\-#,##0\ "/>
    <numFmt numFmtId="183" formatCode="#,##0.000000"/>
    <numFmt numFmtId="184" formatCode="#,##0.0000_ ;\-#,##0.0000\ "/>
    <numFmt numFmtId="185" formatCode="#,##0.00000_ ;\-#,##0.00000\ "/>
    <numFmt numFmtId="186" formatCode="#,##0.000000_ ;\-#,##0.000000\ "/>
    <numFmt numFmtId="187" formatCode="0.00;[Red]\-0.00"/>
    <numFmt numFmtId="188" formatCode="0.00_ ;[Red]\-0.00\ "/>
  </numFmts>
  <fonts count="53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61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Border="1">
      <alignment/>
      <protection/>
    </xf>
    <xf numFmtId="0" fontId="11" fillId="0" borderId="0" xfId="57" applyFont="1">
      <alignment/>
      <protection/>
    </xf>
    <xf numFmtId="0" fontId="7" fillId="0" borderId="0" xfId="57" applyFont="1" applyAlignment="1">
      <alignment/>
      <protection/>
    </xf>
    <xf numFmtId="0" fontId="9" fillId="0" borderId="0" xfId="57" applyFont="1" applyBorder="1" applyAlignment="1">
      <alignment horizontal="left"/>
      <protection/>
    </xf>
    <xf numFmtId="0" fontId="9" fillId="0" borderId="0" xfId="57" applyFont="1" applyAlignment="1">
      <alignment wrapText="1"/>
      <protection/>
    </xf>
    <xf numFmtId="0" fontId="7" fillId="0" borderId="0" xfId="57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1" fontId="13" fillId="0" borderId="10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right" vertical="top"/>
    </xf>
    <xf numFmtId="179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164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left" wrapText="1" indent="1"/>
    </xf>
    <xf numFmtId="0" fontId="13" fillId="0" borderId="0" xfId="0" applyFont="1" applyAlignment="1">
      <alignment horizontal="left"/>
    </xf>
    <xf numFmtId="17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12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 vertical="top"/>
    </xf>
    <xf numFmtId="179" fontId="13" fillId="0" borderId="0" xfId="0" applyNumberFormat="1" applyFont="1" applyBorder="1" applyAlignment="1">
      <alignment horizontal="right" vertical="top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" fontId="13" fillId="0" borderId="0" xfId="56" applyNumberFormat="1" applyFont="1" applyBorder="1" applyAlignment="1">
      <alignment horizontal="right" vertical="top"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0" fontId="0" fillId="0" borderId="10" xfId="54" applyBorder="1" applyAlignment="1">
      <alignment wrapText="1"/>
      <protection/>
    </xf>
    <xf numFmtId="0" fontId="0" fillId="0" borderId="10" xfId="54" applyBorder="1" applyAlignment="1">
      <alignment horizontal="center" vertical="top"/>
      <protection/>
    </xf>
    <xf numFmtId="0" fontId="4" fillId="0" borderId="10" xfId="54" applyFont="1" applyBorder="1" applyAlignment="1">
      <alignment wrapText="1"/>
      <protection/>
    </xf>
    <xf numFmtId="0" fontId="0" fillId="0" borderId="0" xfId="53" applyFont="1">
      <alignment/>
      <protection/>
    </xf>
    <xf numFmtId="4" fontId="2" fillId="0" borderId="0" xfId="0" applyNumberFormat="1" applyFont="1" applyAlignment="1">
      <alignment horizontal="left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0" fillId="0" borderId="0" xfId="53" applyNumberFormat="1" applyFont="1">
      <alignment/>
      <protection/>
    </xf>
    <xf numFmtId="0" fontId="13" fillId="0" borderId="1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indent="1"/>
    </xf>
    <xf numFmtId="0" fontId="13" fillId="0" borderId="10" xfId="0" applyNumberFormat="1" applyFont="1" applyBorder="1" applyAlignment="1">
      <alignment horizontal="center" vertical="top"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17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18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0" fillId="0" borderId="11" xfId="58" applyNumberFormat="1" applyFont="1" applyBorder="1" applyAlignment="1">
      <alignment horizontal="left" vertical="top"/>
      <protection/>
    </xf>
    <xf numFmtId="1" fontId="0" fillId="0" borderId="11" xfId="58" applyNumberFormat="1" applyFont="1" applyBorder="1" applyAlignment="1">
      <alignment horizontal="center" vertical="top"/>
      <protection/>
    </xf>
    <xf numFmtId="2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center" indent="1"/>
      <protection/>
    </xf>
    <xf numFmtId="0" fontId="0" fillId="0" borderId="12" xfId="58" applyFont="1" applyBorder="1" applyAlignment="1">
      <alignment horizontal="left"/>
      <protection/>
    </xf>
    <xf numFmtId="0" fontId="0" fillId="0" borderId="12" xfId="58" applyNumberFormat="1" applyFont="1" applyBorder="1" applyAlignment="1">
      <alignment horizontal="center" vertical="top"/>
      <protection/>
    </xf>
    <xf numFmtId="0" fontId="0" fillId="0" borderId="10" xfId="58" applyFont="1" applyBorder="1" applyAlignment="1">
      <alignment horizontal="left"/>
      <protection/>
    </xf>
    <xf numFmtId="1" fontId="0" fillId="0" borderId="10" xfId="58" applyNumberFormat="1" applyFont="1" applyBorder="1" applyAlignment="1">
      <alignment horizontal="center" vertical="top"/>
      <protection/>
    </xf>
    <xf numFmtId="2" fontId="0" fillId="0" borderId="10" xfId="58" applyNumberFormat="1" applyFont="1" applyBorder="1" applyAlignment="1">
      <alignment horizontal="right" vertical="center"/>
      <protection/>
    </xf>
    <xf numFmtId="0" fontId="20" fillId="0" borderId="10" xfId="58" applyNumberFormat="1" applyFont="1" applyBorder="1" applyAlignment="1">
      <alignment horizontal="left" wrapText="1"/>
      <protection/>
    </xf>
    <xf numFmtId="0" fontId="0" fillId="0" borderId="10" xfId="58" applyNumberFormat="1" applyFont="1" applyBorder="1" applyAlignment="1">
      <alignment horizontal="center" vertical="top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wrapText="1"/>
      <protection/>
    </xf>
    <xf numFmtId="4" fontId="0" fillId="0" borderId="11" xfId="58" applyNumberFormat="1" applyFont="1" applyBorder="1" applyAlignment="1">
      <alignment horizontal="right" vertical="center"/>
      <protection/>
    </xf>
    <xf numFmtId="0" fontId="0" fillId="0" borderId="12" xfId="58" applyNumberFormat="1" applyFont="1" applyBorder="1" applyAlignment="1">
      <alignment horizontal="left" wrapText="1"/>
      <protection/>
    </xf>
    <xf numFmtId="0" fontId="0" fillId="0" borderId="11" xfId="58" applyNumberFormat="1" applyFont="1" applyBorder="1" applyAlignment="1">
      <alignment horizontal="left" wrapText="1" indent="1"/>
      <protection/>
    </xf>
    <xf numFmtId="0" fontId="0" fillId="0" borderId="12" xfId="58" applyFont="1" applyBorder="1" applyAlignment="1">
      <alignment horizontal="left" indent="1"/>
      <protection/>
    </xf>
    <xf numFmtId="0" fontId="0" fillId="0" borderId="13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wrapText="1" indent="2"/>
      <protection/>
    </xf>
    <xf numFmtId="0" fontId="20" fillId="0" borderId="10" xfId="58" applyNumberFormat="1" applyFont="1" applyBorder="1" applyAlignment="1">
      <alignment horizontal="left" wrapText="1" indent="3"/>
      <protection/>
    </xf>
    <xf numFmtId="0" fontId="0" fillId="0" borderId="10" xfId="58" applyNumberFormat="1" applyFont="1" applyBorder="1" applyAlignment="1">
      <alignment horizontal="left" wrapText="1" indent="1"/>
      <protection/>
    </xf>
    <xf numFmtId="0" fontId="0" fillId="0" borderId="10" xfId="58" applyNumberFormat="1" applyFont="1" applyBorder="1" applyAlignment="1">
      <alignment horizontal="left" wrapText="1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4" fillId="0" borderId="10" xfId="58" applyNumberFormat="1" applyFont="1" applyBorder="1" applyAlignment="1">
      <alignment horizontal="left" wrapText="1"/>
      <protection/>
    </xf>
    <xf numFmtId="1" fontId="4" fillId="0" borderId="10" xfId="58" applyNumberFormat="1" applyFont="1" applyBorder="1" applyAlignment="1">
      <alignment horizontal="center" vertical="top"/>
      <protection/>
    </xf>
    <xf numFmtId="4" fontId="4" fillId="0" borderId="10" xfId="58" applyNumberFormat="1" applyFont="1" applyBorder="1" applyAlignment="1">
      <alignment horizontal="right" vertical="center"/>
      <protection/>
    </xf>
    <xf numFmtId="2" fontId="4" fillId="0" borderId="10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vertical="center" indent="1"/>
      <protection/>
    </xf>
    <xf numFmtId="0" fontId="0" fillId="0" borderId="0" xfId="59">
      <alignment/>
      <protection/>
    </xf>
    <xf numFmtId="0" fontId="4" fillId="0" borderId="11" xfId="59" applyNumberFormat="1" applyFont="1" applyBorder="1" applyAlignment="1">
      <alignment horizontal="center" vertical="center" wrapText="1"/>
      <protection/>
    </xf>
    <xf numFmtId="1" fontId="19" fillId="0" borderId="10" xfId="59" applyNumberFormat="1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left"/>
      <protection/>
    </xf>
    <xf numFmtId="0" fontId="0" fillId="0" borderId="11" xfId="59" applyNumberFormat="1" applyFont="1" applyBorder="1" applyAlignment="1">
      <alignment horizontal="right" vertical="center"/>
      <protection/>
    </xf>
    <xf numFmtId="0" fontId="0" fillId="0" borderId="10" xfId="59" applyFont="1" applyBorder="1" applyAlignment="1">
      <alignment horizontal="left"/>
      <protection/>
    </xf>
    <xf numFmtId="0" fontId="0" fillId="0" borderId="10" xfId="59" applyNumberFormat="1" applyFont="1" applyBorder="1" applyAlignment="1">
      <alignment horizontal="right" vertical="center"/>
      <protection/>
    </xf>
    <xf numFmtId="0" fontId="4" fillId="0" borderId="10" xfId="59" applyNumberFormat="1" applyFont="1" applyBorder="1" applyAlignment="1">
      <alignment horizontal="right" vertical="center"/>
      <protection/>
    </xf>
    <xf numFmtId="0" fontId="4" fillId="0" borderId="11" xfId="59" applyNumberFormat="1" applyFont="1" applyBorder="1" applyAlignment="1">
      <alignment horizontal="right" vertical="center"/>
      <protection/>
    </xf>
    <xf numFmtId="168" fontId="0" fillId="0" borderId="10" xfId="59" applyNumberFormat="1" applyFont="1" applyBorder="1" applyAlignment="1">
      <alignment horizontal="right" vertical="center"/>
      <protection/>
    </xf>
    <xf numFmtId="0" fontId="4" fillId="0" borderId="10" xfId="58" applyNumberFormat="1" applyFont="1" applyBorder="1" applyAlignment="1">
      <alignment horizontal="left" vertical="center" indent="1"/>
      <protection/>
    </xf>
    <xf numFmtId="0" fontId="0" fillId="0" borderId="10" xfId="52" applyFont="1" applyBorder="1" applyAlignment="1">
      <alignment horizontal="left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NumberFormat="1" applyFont="1" applyBorder="1" applyAlignment="1">
      <alignment horizontal="right" vertical="center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18" fillId="0" borderId="11" xfId="52" applyNumberFormat="1" applyFont="1" applyBorder="1" applyAlignment="1">
      <alignment horizontal="right" vertical="center"/>
      <protection/>
    </xf>
    <xf numFmtId="0" fontId="18" fillId="0" borderId="10" xfId="52" applyNumberFormat="1" applyFont="1" applyBorder="1" applyAlignment="1">
      <alignment horizontal="right" vertical="center"/>
      <protection/>
    </xf>
    <xf numFmtId="0" fontId="5" fillId="0" borderId="0" xfId="59" applyNumberFormat="1" applyFont="1" applyAlignment="1">
      <alignment horizontal="center"/>
      <protection/>
    </xf>
    <xf numFmtId="179" fontId="13" fillId="0" borderId="10" xfId="0" applyNumberFormat="1" applyFont="1" applyBorder="1" applyAlignment="1">
      <alignment horizontal="right" vertical="top"/>
    </xf>
    <xf numFmtId="0" fontId="5" fillId="0" borderId="0" xfId="59" applyNumberFormat="1" applyFont="1" applyAlignment="1">
      <alignment horizontal="center" vertical="top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4" xfId="0" applyFont="1" applyBorder="1" applyAlignment="1">
      <alignment/>
    </xf>
    <xf numFmtId="1" fontId="5" fillId="0" borderId="10" xfId="59" applyNumberFormat="1" applyFont="1" applyBorder="1" applyAlignment="1">
      <alignment horizontal="center" vertical="top"/>
      <protection/>
    </xf>
    <xf numFmtId="0" fontId="4" fillId="0" borderId="10" xfId="59" applyNumberFormat="1" applyFont="1" applyBorder="1" applyAlignment="1">
      <alignment horizontal="left" wrapText="1"/>
      <protection/>
    </xf>
    <xf numFmtId="0" fontId="0" fillId="0" borderId="10" xfId="59" applyNumberFormat="1" applyFont="1" applyBorder="1" applyAlignment="1">
      <alignment horizontal="left" wrapText="1"/>
      <protection/>
    </xf>
    <xf numFmtId="0" fontId="4" fillId="0" borderId="10" xfId="59" applyFont="1" applyBorder="1" applyAlignment="1">
      <alignment horizontal="left"/>
      <protection/>
    </xf>
    <xf numFmtId="0" fontId="5" fillId="0" borderId="10" xfId="59" applyNumberFormat="1" applyFont="1" applyBorder="1" applyAlignment="1">
      <alignment horizontal="center" vertical="top"/>
      <protection/>
    </xf>
    <xf numFmtId="0" fontId="0" fillId="0" borderId="11" xfId="59" applyNumberFormat="1" applyFont="1" applyBorder="1" applyAlignment="1">
      <alignment horizontal="left" wrapText="1"/>
      <protection/>
    </xf>
    <xf numFmtId="1" fontId="5" fillId="0" borderId="11" xfId="59" applyNumberFormat="1" applyFont="1" applyBorder="1" applyAlignment="1">
      <alignment horizontal="center" vertical="top"/>
      <protection/>
    </xf>
    <xf numFmtId="164" fontId="5" fillId="0" borderId="10" xfId="59" applyNumberFormat="1" applyFont="1" applyBorder="1" applyAlignment="1">
      <alignment horizontal="center" vertical="top"/>
      <protection/>
    </xf>
    <xf numFmtId="0" fontId="0" fillId="0" borderId="10" xfId="59" applyFont="1" applyBorder="1" applyAlignment="1">
      <alignment horizontal="left"/>
      <protection/>
    </xf>
    <xf numFmtId="1" fontId="19" fillId="0" borderId="10" xfId="59" applyNumberFormat="1" applyFont="1" applyBorder="1" applyAlignment="1">
      <alignment horizontal="center" vertical="center"/>
      <protection/>
    </xf>
    <xf numFmtId="0" fontId="0" fillId="0" borderId="10" xfId="59" applyNumberFormat="1" applyFont="1" applyBorder="1" applyAlignment="1">
      <alignment horizontal="center" vertical="top"/>
      <protection/>
    </xf>
    <xf numFmtId="0" fontId="0" fillId="0" borderId="11" xfId="59" applyNumberFormat="1" applyFont="1" applyBorder="1" applyAlignment="1">
      <alignment horizontal="left" vertical="top"/>
      <protection/>
    </xf>
    <xf numFmtId="164" fontId="5" fillId="0" borderId="11" xfId="59" applyNumberFormat="1" applyFont="1" applyBorder="1" applyAlignment="1">
      <alignment horizontal="center" vertical="top"/>
      <protection/>
    </xf>
    <xf numFmtId="0" fontId="4" fillId="0" borderId="0" xfId="0" applyNumberFormat="1" applyFont="1" applyAlignment="1">
      <alignment horizontal="left" vertical="center" wrapText="1"/>
    </xf>
    <xf numFmtId="0" fontId="18" fillId="0" borderId="0" xfId="59" applyNumberFormat="1" applyFont="1" applyAlignment="1">
      <alignment horizontal="center"/>
      <protection/>
    </xf>
    <xf numFmtId="0" fontId="4" fillId="0" borderId="11" xfId="59" applyNumberFormat="1" applyFont="1" applyBorder="1" applyAlignment="1">
      <alignment horizontal="center" vertical="center"/>
      <protection/>
    </xf>
    <xf numFmtId="0" fontId="4" fillId="0" borderId="11" xfId="59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wrapText="1"/>
    </xf>
    <xf numFmtId="0" fontId="7" fillId="0" borderId="15" xfId="57" applyFont="1" applyBorder="1" applyAlignment="1">
      <alignment horizontal="center" wrapText="1"/>
      <protection/>
    </xf>
    <xf numFmtId="0" fontId="7" fillId="0" borderId="16" xfId="57" applyFont="1" applyBorder="1" applyAlignment="1">
      <alignment horizontal="center" wrapText="1"/>
      <protection/>
    </xf>
    <xf numFmtId="0" fontId="7" fillId="0" borderId="17" xfId="57" applyFont="1" applyBorder="1" applyAlignment="1">
      <alignment horizontal="center" wrapText="1"/>
      <protection/>
    </xf>
    <xf numFmtId="0" fontId="7" fillId="0" borderId="15" xfId="57" applyFont="1" applyBorder="1" applyAlignment="1">
      <alignment horizontal="left" wrapText="1"/>
      <protection/>
    </xf>
    <xf numFmtId="0" fontId="7" fillId="0" borderId="16" xfId="57" applyFont="1" applyBorder="1" applyAlignment="1">
      <alignment horizontal="left" wrapText="1"/>
      <protection/>
    </xf>
    <xf numFmtId="0" fontId="7" fillId="0" borderId="17" xfId="57" applyFont="1" applyBorder="1" applyAlignment="1">
      <alignment horizontal="left" wrapText="1"/>
      <protection/>
    </xf>
    <xf numFmtId="4" fontId="9" fillId="0" borderId="15" xfId="57" applyNumberFormat="1" applyFont="1" applyBorder="1" applyAlignment="1">
      <alignment horizontal="center"/>
      <protection/>
    </xf>
    <xf numFmtId="4" fontId="9" fillId="0" borderId="16" xfId="57" applyNumberFormat="1" applyFont="1" applyBorder="1" applyAlignment="1">
      <alignment horizontal="center"/>
      <protection/>
    </xf>
    <xf numFmtId="4" fontId="9" fillId="0" borderId="17" xfId="57" applyNumberFormat="1" applyFont="1" applyBorder="1" applyAlignment="1">
      <alignment horizontal="center"/>
      <protection/>
    </xf>
    <xf numFmtId="10" fontId="9" fillId="0" borderId="15" xfId="57" applyNumberFormat="1" applyFont="1" applyBorder="1" applyAlignment="1">
      <alignment horizontal="center"/>
      <protection/>
    </xf>
    <xf numFmtId="0" fontId="9" fillId="0" borderId="16" xfId="57" applyFont="1" applyBorder="1" applyAlignment="1">
      <alignment horizontal="center"/>
      <protection/>
    </xf>
    <xf numFmtId="0" fontId="9" fillId="0" borderId="17" xfId="57" applyFont="1" applyBorder="1" applyAlignment="1">
      <alignment horizontal="center"/>
      <protection/>
    </xf>
    <xf numFmtId="10" fontId="9" fillId="0" borderId="16" xfId="57" applyNumberFormat="1" applyFont="1" applyBorder="1" applyAlignment="1">
      <alignment horizontal="center"/>
      <protection/>
    </xf>
    <xf numFmtId="10" fontId="9" fillId="0" borderId="17" xfId="57" applyNumberFormat="1" applyFont="1" applyBorder="1" applyAlignment="1">
      <alignment horizontal="center"/>
      <protection/>
    </xf>
    <xf numFmtId="49" fontId="9" fillId="0" borderId="15" xfId="57" applyNumberFormat="1" applyFont="1" applyBorder="1" applyAlignment="1">
      <alignment horizontal="center"/>
      <protection/>
    </xf>
    <xf numFmtId="49" fontId="9" fillId="0" borderId="16" xfId="57" applyNumberFormat="1" applyFont="1" applyBorder="1" applyAlignment="1">
      <alignment horizontal="center"/>
      <protection/>
    </xf>
    <xf numFmtId="49" fontId="9" fillId="0" borderId="17" xfId="57" applyNumberFormat="1" applyFont="1" applyBorder="1" applyAlignment="1">
      <alignment horizontal="center"/>
      <protection/>
    </xf>
    <xf numFmtId="0" fontId="11" fillId="0" borderId="15" xfId="57" applyFont="1" applyBorder="1" applyAlignment="1">
      <alignment horizontal="center" vertical="top" wrapText="1"/>
      <protection/>
    </xf>
    <xf numFmtId="0" fontId="11" fillId="0" borderId="16" xfId="57" applyFont="1" applyBorder="1" applyAlignment="1">
      <alignment horizontal="center" vertical="top" wrapText="1"/>
      <protection/>
    </xf>
    <xf numFmtId="0" fontId="11" fillId="0" borderId="17" xfId="57" applyFont="1" applyBorder="1" applyAlignment="1">
      <alignment horizontal="center" vertical="top" wrapText="1"/>
      <protection/>
    </xf>
    <xf numFmtId="10" fontId="14" fillId="0" borderId="15" xfId="57" applyNumberFormat="1" applyFont="1" applyBorder="1" applyAlignment="1">
      <alignment horizontal="center"/>
      <protection/>
    </xf>
    <xf numFmtId="10" fontId="14" fillId="0" borderId="16" xfId="57" applyNumberFormat="1" applyFont="1" applyBorder="1" applyAlignment="1">
      <alignment horizontal="center"/>
      <protection/>
    </xf>
    <xf numFmtId="10" fontId="14" fillId="0" borderId="17" xfId="57" applyNumberFormat="1" applyFont="1" applyBorder="1" applyAlignment="1">
      <alignment horizontal="center"/>
      <protection/>
    </xf>
    <xf numFmtId="0" fontId="9" fillId="0" borderId="15" xfId="57" applyFont="1" applyBorder="1" applyAlignment="1">
      <alignment horizontal="center"/>
      <protection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9" fillId="0" borderId="15" xfId="57" applyFont="1" applyBorder="1" applyAlignment="1">
      <alignment horizontal="center" vertical="top" wrapText="1"/>
      <protection/>
    </xf>
    <xf numFmtId="0" fontId="9" fillId="0" borderId="16" xfId="57" applyFont="1" applyBorder="1" applyAlignment="1">
      <alignment horizontal="center" vertical="top" wrapText="1"/>
      <protection/>
    </xf>
    <xf numFmtId="0" fontId="9" fillId="0" borderId="17" xfId="57" applyFont="1" applyBorder="1" applyAlignment="1">
      <alignment horizontal="center" vertical="top" wrapText="1"/>
      <protection/>
    </xf>
    <xf numFmtId="49" fontId="9" fillId="0" borderId="15" xfId="57" applyNumberFormat="1" applyFont="1" applyBorder="1" applyAlignment="1">
      <alignment horizontal="center" wrapText="1"/>
      <protection/>
    </xf>
    <xf numFmtId="49" fontId="9" fillId="0" borderId="16" xfId="57" applyNumberFormat="1" applyFont="1" applyBorder="1" applyAlignment="1">
      <alignment horizontal="center" wrapText="1"/>
      <protection/>
    </xf>
    <xf numFmtId="49" fontId="9" fillId="0" borderId="17" xfId="57" applyNumberFormat="1" applyFont="1" applyBorder="1" applyAlignment="1">
      <alignment horizontal="center" wrapText="1"/>
      <protection/>
    </xf>
    <xf numFmtId="0" fontId="7" fillId="0" borderId="18" xfId="57" applyFont="1" applyBorder="1" applyAlignment="1">
      <alignment horizontal="center"/>
      <protection/>
    </xf>
    <xf numFmtId="0" fontId="9" fillId="0" borderId="19" xfId="57" applyFont="1" applyBorder="1" applyAlignment="1">
      <alignment horizontal="center" wrapText="1"/>
      <protection/>
    </xf>
    <xf numFmtId="49" fontId="14" fillId="0" borderId="15" xfId="57" applyNumberFormat="1" applyFont="1" applyBorder="1" applyAlignment="1">
      <alignment horizontal="center"/>
      <protection/>
    </xf>
    <xf numFmtId="49" fontId="14" fillId="0" borderId="16" xfId="57" applyNumberFormat="1" applyFont="1" applyBorder="1" applyAlignment="1">
      <alignment horizontal="center"/>
      <protection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0" fillId="0" borderId="0" xfId="57" applyFont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 wrapText="1"/>
      <protection/>
    </xf>
    <xf numFmtId="0" fontId="9" fillId="0" borderId="19" xfId="57" applyFont="1" applyBorder="1" applyAlignment="1">
      <alignment horizontal="center"/>
      <protection/>
    </xf>
    <xf numFmtId="4" fontId="9" fillId="0" borderId="19" xfId="57" applyNumberFormat="1" applyFont="1" applyBorder="1" applyAlignment="1">
      <alignment horizont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Баланс_1" xfId="53"/>
    <cellStyle name="Обычный_Изменение" xfId="54"/>
    <cellStyle name="Обычный_Изменение_1" xfId="55"/>
    <cellStyle name="Обычный_прирост" xfId="56"/>
    <cellStyle name="Обычный_Справка о несоблюдении" xfId="57"/>
    <cellStyle name="Обычный_ССА" xfId="58"/>
    <cellStyle name="Обычный_СЧА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zoomScalePageLayoutView="0" workbookViewId="0" topLeftCell="A28">
      <selection activeCell="I36" sqref="I36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5.5" style="0" customWidth="1"/>
    <col min="5" max="5" width="16.332031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157</v>
      </c>
    </row>
    <row r="3" spans="2:5" s="4" customFormat="1" ht="12" customHeight="1">
      <c r="B3" s="5"/>
      <c r="E3" s="7" t="s">
        <v>0</v>
      </c>
    </row>
    <row r="4" spans="2:5" s="4" customFormat="1" ht="12" customHeight="1">
      <c r="B4" s="5"/>
      <c r="E4" s="7" t="s">
        <v>1</v>
      </c>
    </row>
    <row r="5" spans="2:5" s="4" customFormat="1" ht="12" customHeight="1">
      <c r="B5" s="5"/>
      <c r="E5" s="7" t="s">
        <v>2</v>
      </c>
    </row>
    <row r="6" spans="2:5" s="4" customFormat="1" ht="12" customHeight="1">
      <c r="B6" s="5"/>
      <c r="E6" s="7" t="s">
        <v>3</v>
      </c>
    </row>
    <row r="7" spans="2:5" s="4" customFormat="1" ht="12" customHeight="1">
      <c r="B7" s="5"/>
      <c r="E7" s="7" t="s">
        <v>4</v>
      </c>
    </row>
    <row r="8" spans="2:5" s="4" customFormat="1" ht="12" customHeight="1">
      <c r="B8" s="190" t="s">
        <v>110</v>
      </c>
      <c r="C8" s="190"/>
      <c r="D8" s="190"/>
      <c r="E8" s="190"/>
    </row>
    <row r="9" spans="2:5" s="4" customFormat="1" ht="12" customHeight="1">
      <c r="B9" s="191" t="s">
        <v>341</v>
      </c>
      <c r="C9" s="191"/>
      <c r="D9" s="191"/>
      <c r="E9" s="191"/>
    </row>
    <row r="10" spans="2:5" ht="12" customHeight="1">
      <c r="B10" s="34" t="s">
        <v>215</v>
      </c>
      <c r="C10" s="11"/>
      <c r="D10" s="11"/>
      <c r="E10" s="11"/>
    </row>
    <row r="11" spans="2:5" ht="11.25" customHeight="1">
      <c r="B11" s="12" t="s">
        <v>5</v>
      </c>
      <c r="C11" s="11"/>
      <c r="D11" s="11"/>
      <c r="E11" s="11"/>
    </row>
    <row r="12" spans="2:5" s="13" customFormat="1" ht="9" customHeight="1">
      <c r="B12" s="192" t="s">
        <v>217</v>
      </c>
      <c r="C12" s="193"/>
      <c r="D12" s="193"/>
      <c r="E12" s="193"/>
    </row>
    <row r="13" spans="2:5" ht="11.25" customHeight="1">
      <c r="B13" s="193" t="s">
        <v>173</v>
      </c>
      <c r="C13" s="193"/>
      <c r="D13" s="193"/>
      <c r="E13" s="193"/>
    </row>
    <row r="15" spans="2:5" ht="36.75" customHeight="1">
      <c r="B15" s="29" t="s">
        <v>30</v>
      </c>
      <c r="C15" s="15" t="s">
        <v>114</v>
      </c>
      <c r="D15" s="15" t="s">
        <v>158</v>
      </c>
      <c r="E15" s="15" t="s">
        <v>159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39" customHeight="1">
      <c r="B17" s="60" t="s">
        <v>160</v>
      </c>
      <c r="C17" s="62">
        <v>100</v>
      </c>
      <c r="D17" s="63">
        <f>D19+D20+D21+D22+D23</f>
        <v>9268.88723</v>
      </c>
      <c r="E17" s="63">
        <f>E19+E21</f>
        <v>7677.25119</v>
      </c>
    </row>
    <row r="18" spans="2:5" ht="17.25" customHeight="1">
      <c r="B18" s="61" t="s">
        <v>161</v>
      </c>
      <c r="C18" s="64"/>
      <c r="D18" s="63"/>
      <c r="E18" s="63"/>
    </row>
    <row r="19" spans="2:5" ht="29.25" customHeight="1">
      <c r="B19" s="61" t="s">
        <v>162</v>
      </c>
      <c r="C19" s="66">
        <v>110</v>
      </c>
      <c r="D19" s="63">
        <v>9256.90835</v>
      </c>
      <c r="E19" s="63">
        <v>7666.5436</v>
      </c>
    </row>
    <row r="20" spans="2:5" ht="57.75" customHeight="1">
      <c r="B20" s="61" t="s">
        <v>163</v>
      </c>
      <c r="C20" s="66">
        <v>120</v>
      </c>
      <c r="D20" s="65">
        <v>0</v>
      </c>
      <c r="E20" s="65">
        <v>0</v>
      </c>
    </row>
    <row r="21" spans="2:5" ht="29.25" customHeight="1">
      <c r="B21" s="61" t="s">
        <v>164</v>
      </c>
      <c r="C21" s="66">
        <v>130</v>
      </c>
      <c r="D21" s="65">
        <v>11.97888</v>
      </c>
      <c r="E21" s="65">
        <v>10.70759</v>
      </c>
    </row>
    <row r="22" spans="2:5" ht="57.75" customHeight="1">
      <c r="B22" s="61" t="s">
        <v>165</v>
      </c>
      <c r="C22" s="66">
        <v>140</v>
      </c>
      <c r="D22" s="65">
        <v>0</v>
      </c>
      <c r="E22" s="65">
        <v>0</v>
      </c>
    </row>
    <row r="23" spans="2:5" ht="21" customHeight="1">
      <c r="B23" s="61" t="s">
        <v>166</v>
      </c>
      <c r="C23" s="66">
        <v>150</v>
      </c>
      <c r="D23" s="65">
        <v>0</v>
      </c>
      <c r="E23" s="65">
        <v>0</v>
      </c>
    </row>
    <row r="24" spans="2:5" ht="48.75" customHeight="1">
      <c r="B24" s="61" t="s">
        <v>167</v>
      </c>
      <c r="C24" s="66">
        <v>200</v>
      </c>
      <c r="D24" s="67">
        <f>D26+D27+D28+D29+D30</f>
        <v>858</v>
      </c>
      <c r="E24" s="67">
        <f>E26+E27+E28</f>
        <v>858</v>
      </c>
    </row>
    <row r="25" spans="2:5" ht="21" customHeight="1">
      <c r="B25" s="61" t="s">
        <v>161</v>
      </c>
      <c r="C25" s="64"/>
      <c r="D25" s="63"/>
      <c r="E25" s="63"/>
    </row>
    <row r="26" spans="2:5" ht="33.75" customHeight="1">
      <c r="B26" s="61" t="s">
        <v>168</v>
      </c>
      <c r="C26" s="66">
        <v>210</v>
      </c>
      <c r="D26" s="67">
        <v>853</v>
      </c>
      <c r="E26" s="67">
        <v>854</v>
      </c>
    </row>
    <row r="27" spans="2:5" ht="56.25" customHeight="1">
      <c r="B27" s="61" t="s">
        <v>169</v>
      </c>
      <c r="C27" s="66">
        <v>220</v>
      </c>
      <c r="D27" s="67">
        <v>0</v>
      </c>
      <c r="E27" s="67">
        <v>0</v>
      </c>
    </row>
    <row r="28" spans="2:5" ht="33.75" customHeight="1">
      <c r="B28" s="61" t="s">
        <v>170</v>
      </c>
      <c r="C28" s="66">
        <v>230</v>
      </c>
      <c r="D28" s="67">
        <v>5</v>
      </c>
      <c r="E28" s="67">
        <v>4</v>
      </c>
    </row>
    <row r="29" spans="2:5" ht="57.75" customHeight="1">
      <c r="B29" s="61" t="s">
        <v>171</v>
      </c>
      <c r="C29" s="66">
        <v>240</v>
      </c>
      <c r="D29" s="67">
        <v>0</v>
      </c>
      <c r="E29" s="67">
        <v>0</v>
      </c>
    </row>
    <row r="30" spans="2:5" ht="23.25" customHeight="1">
      <c r="B30" s="61" t="s">
        <v>172</v>
      </c>
      <c r="C30" s="66">
        <v>250</v>
      </c>
      <c r="D30" s="65">
        <v>0</v>
      </c>
      <c r="E30" s="65">
        <v>0</v>
      </c>
    </row>
    <row r="34" ht="11.25">
      <c r="B34" s="17"/>
    </row>
    <row r="35" spans="2:5" ht="21" customHeight="1">
      <c r="B35" s="79" t="s">
        <v>27</v>
      </c>
      <c r="C35" s="80" t="s">
        <v>362</v>
      </c>
      <c r="D35" s="81"/>
      <c r="E35" s="81"/>
    </row>
    <row r="36" spans="2:5" ht="12">
      <c r="B36" s="81"/>
      <c r="C36" s="82"/>
      <c r="D36" s="81"/>
      <c r="E36" s="81"/>
    </row>
    <row r="37" spans="2:5" ht="12">
      <c r="B37" s="81"/>
      <c r="C37" s="82"/>
      <c r="D37" s="81"/>
      <c r="E37" s="81"/>
    </row>
    <row r="38" spans="2:5" ht="12">
      <c r="B38" s="81"/>
      <c r="C38" s="82"/>
      <c r="D38" s="81"/>
      <c r="E38" s="81"/>
    </row>
    <row r="39" spans="2:5" ht="12">
      <c r="B39" s="79" t="s">
        <v>174</v>
      </c>
      <c r="C39" s="80" t="s">
        <v>243</v>
      </c>
      <c r="D39" s="81"/>
      <c r="E39" s="81"/>
    </row>
    <row r="40" spans="2:5" ht="12">
      <c r="B40" s="81"/>
      <c r="C40" s="82"/>
      <c r="D40" s="81"/>
      <c r="E40" s="81"/>
    </row>
    <row r="41" spans="2:5" ht="12">
      <c r="B41" s="81"/>
      <c r="C41" s="82"/>
      <c r="D41" s="81"/>
      <c r="E41" s="81"/>
    </row>
    <row r="42" spans="2:5" ht="12">
      <c r="B42" s="81"/>
      <c r="C42" s="82"/>
      <c r="D42" s="81"/>
      <c r="E42" s="81"/>
    </row>
    <row r="43" spans="2:5" ht="12">
      <c r="B43" s="79" t="s">
        <v>224</v>
      </c>
      <c r="C43" s="80" t="s">
        <v>225</v>
      </c>
      <c r="D43" s="81"/>
      <c r="E43" s="81"/>
    </row>
    <row r="44" spans="2:5" ht="12">
      <c r="B44" s="81"/>
      <c r="C44" s="82"/>
      <c r="D44" s="81"/>
      <c r="E44" s="81"/>
    </row>
    <row r="45" spans="2:5" ht="12">
      <c r="B45" s="81"/>
      <c r="C45" s="82"/>
      <c r="D45" s="81"/>
      <c r="E45" s="81"/>
    </row>
    <row r="46" spans="2:5" ht="12">
      <c r="B46" s="81"/>
      <c r="C46" s="82"/>
      <c r="D46" s="81"/>
      <c r="E46" s="81"/>
    </row>
  </sheetData>
  <sheetProtection/>
  <mergeCells count="4">
    <mergeCell ref="B8:E8"/>
    <mergeCell ref="B9:E9"/>
    <mergeCell ref="B12:E12"/>
    <mergeCell ref="B13:E13"/>
  </mergeCells>
  <printOptions/>
  <pageMargins left="0.75" right="0.75" top="0.56" bottom="0.65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110" zoomScaleNormal="110" zoomScalePageLayoutView="0" workbookViewId="0" topLeftCell="B19">
      <selection activeCell="B24" sqref="A24:IV32"/>
    </sheetView>
  </sheetViews>
  <sheetFormatPr defaultColWidth="10.66015625" defaultRowHeight="11.25"/>
  <cols>
    <col min="1" max="1" width="2.33203125" style="0" customWidth="1"/>
    <col min="2" max="2" width="81.66015625" style="0" customWidth="1"/>
    <col min="3" max="3" width="9.83203125" style="1" customWidth="1"/>
    <col min="4" max="4" width="31" style="0" customWidth="1"/>
    <col min="5" max="5" width="26.33203125" style="0" customWidth="1"/>
    <col min="6" max="6" width="15.83203125" style="0" customWidth="1"/>
  </cols>
  <sheetData>
    <row r="1" spans="1:4" ht="9.75" customHeight="1">
      <c r="A1" s="30"/>
      <c r="B1" s="31"/>
      <c r="C1" s="31"/>
      <c r="D1" s="30"/>
    </row>
    <row r="2" spans="1:4" ht="12">
      <c r="A2" s="30"/>
      <c r="B2" s="32" t="s">
        <v>110</v>
      </c>
      <c r="C2" s="33"/>
      <c r="D2" s="33"/>
    </row>
    <row r="3" spans="1:4" ht="15.75" customHeight="1">
      <c r="A3" s="30"/>
      <c r="B3" s="34" t="s">
        <v>111</v>
      </c>
      <c r="C3" s="35"/>
      <c r="D3" s="36"/>
    </row>
    <row r="4" spans="1:4" ht="17.25" customHeight="1">
      <c r="A4" s="30"/>
      <c r="B4" s="194" t="s">
        <v>316</v>
      </c>
      <c r="C4" s="194"/>
      <c r="D4" s="194"/>
    </row>
    <row r="5" spans="1:4" ht="18.75" customHeight="1">
      <c r="A5" s="30"/>
      <c r="B5" s="38" t="s">
        <v>215</v>
      </c>
      <c r="C5" s="39"/>
      <c r="D5" s="38"/>
    </row>
    <row r="6" spans="1:5" ht="20.25" customHeight="1">
      <c r="A6" s="30"/>
      <c r="B6" s="40" t="s">
        <v>5</v>
      </c>
      <c r="C6" s="41"/>
      <c r="D6" s="41"/>
      <c r="E6" s="28"/>
    </row>
    <row r="7" spans="1:5" s="13" customFormat="1" ht="22.5" customHeight="1">
      <c r="A7" s="42"/>
      <c r="B7" s="195" t="s">
        <v>217</v>
      </c>
      <c r="C7" s="196"/>
      <c r="D7" s="196"/>
      <c r="E7" s="27"/>
    </row>
    <row r="8" spans="1:5" s="13" customFormat="1" ht="19.5" customHeight="1">
      <c r="A8" s="42"/>
      <c r="B8" s="195" t="s">
        <v>173</v>
      </c>
      <c r="C8" s="196"/>
      <c r="D8" s="196"/>
      <c r="E8" s="27"/>
    </row>
    <row r="9" spans="1:4" ht="11.25">
      <c r="A9" s="30"/>
      <c r="B9" s="30"/>
      <c r="C9" s="43"/>
      <c r="D9" s="44" t="s">
        <v>112</v>
      </c>
    </row>
    <row r="10" spans="1:4" ht="27" customHeight="1">
      <c r="A10" s="197"/>
      <c r="B10" s="45" t="s">
        <v>113</v>
      </c>
      <c r="C10" s="46" t="s">
        <v>114</v>
      </c>
      <c r="D10" s="46" t="s">
        <v>115</v>
      </c>
    </row>
    <row r="11" spans="1:4" ht="12.75" customHeight="1">
      <c r="A11" s="197"/>
      <c r="B11" s="47" t="s">
        <v>175</v>
      </c>
      <c r="C11" s="48" t="s">
        <v>176</v>
      </c>
      <c r="D11" s="48" t="s">
        <v>177</v>
      </c>
    </row>
    <row r="12" spans="1:4" ht="18" customHeight="1">
      <c r="A12" s="30"/>
      <c r="B12" s="108" t="s">
        <v>116</v>
      </c>
      <c r="C12" s="109" t="s">
        <v>178</v>
      </c>
      <c r="D12" s="121" t="s">
        <v>288</v>
      </c>
    </row>
    <row r="13" spans="1:6" ht="30.75" customHeight="1">
      <c r="A13" s="30"/>
      <c r="B13" s="110" t="s">
        <v>117</v>
      </c>
      <c r="C13" s="111" t="s">
        <v>179</v>
      </c>
      <c r="D13" s="121" t="s">
        <v>312</v>
      </c>
      <c r="E13" s="69"/>
      <c r="F13" s="78"/>
    </row>
    <row r="14" spans="1:6" ht="36" customHeight="1">
      <c r="A14" s="30"/>
      <c r="B14" s="110" t="s">
        <v>118</v>
      </c>
      <c r="C14" s="111" t="s">
        <v>180</v>
      </c>
      <c r="D14" s="121" t="s">
        <v>313</v>
      </c>
      <c r="E14" s="69"/>
      <c r="F14" s="68"/>
    </row>
    <row r="15" spans="1:6" ht="42" customHeight="1">
      <c r="A15" s="30"/>
      <c r="B15" s="110" t="s">
        <v>119</v>
      </c>
      <c r="C15" s="111" t="s">
        <v>181</v>
      </c>
      <c r="D15" s="121" t="s">
        <v>11</v>
      </c>
      <c r="E15" s="69"/>
      <c r="F15" s="68"/>
    </row>
    <row r="16" spans="1:5" ht="39" customHeight="1">
      <c r="A16" s="30"/>
      <c r="B16" s="110" t="s">
        <v>120</v>
      </c>
      <c r="C16" s="111" t="s">
        <v>182</v>
      </c>
      <c r="D16" s="121" t="s">
        <v>11</v>
      </c>
      <c r="E16" s="69"/>
    </row>
    <row r="17" spans="1:5" ht="39" customHeight="1">
      <c r="A17" s="30"/>
      <c r="B17" s="110" t="s">
        <v>121</v>
      </c>
      <c r="C17" s="111" t="s">
        <v>183</v>
      </c>
      <c r="D17" s="121" t="s">
        <v>11</v>
      </c>
      <c r="E17" s="69"/>
    </row>
    <row r="18" spans="1:5" ht="51.75" customHeight="1">
      <c r="A18" s="30"/>
      <c r="B18" s="110" t="s">
        <v>122</v>
      </c>
      <c r="C18" s="111" t="s">
        <v>184</v>
      </c>
      <c r="D18" s="121" t="s">
        <v>314</v>
      </c>
      <c r="E18" s="69"/>
    </row>
    <row r="19" spans="1:5" ht="33.75" customHeight="1">
      <c r="A19" s="30"/>
      <c r="B19" s="112" t="s">
        <v>123</v>
      </c>
      <c r="C19" s="111" t="s">
        <v>185</v>
      </c>
      <c r="D19" s="122" t="s">
        <v>315</v>
      </c>
      <c r="E19" s="69"/>
    </row>
    <row r="20" ht="12" customHeight="1">
      <c r="D20" s="69"/>
    </row>
    <row r="21" ht="11.25">
      <c r="D21" s="59"/>
    </row>
    <row r="22" ht="11.25">
      <c r="D22" s="59"/>
    </row>
    <row r="23" spans="2:4" ht="14.25" customHeight="1">
      <c r="B23" s="17"/>
      <c r="D23" s="59"/>
    </row>
    <row r="24" spans="2:4" ht="12">
      <c r="B24" s="79" t="s">
        <v>27</v>
      </c>
      <c r="C24" s="80" t="s">
        <v>363</v>
      </c>
      <c r="D24" s="81"/>
    </row>
    <row r="25" spans="2:4" ht="12">
      <c r="B25" s="81"/>
      <c r="C25" s="82"/>
      <c r="D25" s="81"/>
    </row>
    <row r="26" spans="2:4" ht="12">
      <c r="B26" s="81"/>
      <c r="C26" s="82"/>
      <c r="D26" s="81"/>
    </row>
    <row r="27" spans="2:4" ht="12">
      <c r="B27" s="81"/>
      <c r="C27" s="82"/>
      <c r="D27" s="81"/>
    </row>
    <row r="28" spans="2:4" ht="12">
      <c r="B28" s="79" t="s">
        <v>174</v>
      </c>
      <c r="C28" s="80" t="s">
        <v>243</v>
      </c>
      <c r="D28" s="81"/>
    </row>
    <row r="29" spans="2:4" ht="12">
      <c r="B29" s="81"/>
      <c r="C29" s="82"/>
      <c r="D29" s="81"/>
    </row>
    <row r="30" spans="2:4" ht="12">
      <c r="B30" s="81"/>
      <c r="C30" s="82"/>
      <c r="D30" s="81"/>
    </row>
    <row r="31" spans="2:4" ht="12">
      <c r="B31" s="81"/>
      <c r="C31" s="82"/>
      <c r="D31" s="81"/>
    </row>
    <row r="32" spans="2:4" ht="12">
      <c r="B32" s="79" t="s">
        <v>224</v>
      </c>
      <c r="C32" s="80" t="s">
        <v>225</v>
      </c>
      <c r="D32" s="81"/>
    </row>
    <row r="33" spans="2:4" ht="12">
      <c r="B33" s="81"/>
      <c r="C33" s="82"/>
      <c r="D33" s="81"/>
    </row>
    <row r="34" spans="2:4" ht="12">
      <c r="B34" s="81"/>
      <c r="C34" s="82"/>
      <c r="D34" s="81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80"/>
  <sheetViews>
    <sheetView zoomScalePageLayoutView="0" workbookViewId="0" topLeftCell="A67">
      <selection activeCell="C81" sqref="C81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15.83203125" style="0" customWidth="1"/>
    <col min="5" max="5" width="5.16015625" style="0" customWidth="1"/>
    <col min="6" max="6" width="20.16015625" style="0" customWidth="1"/>
    <col min="7" max="7" width="19.66015625" style="1" customWidth="1"/>
  </cols>
  <sheetData>
    <row r="1" spans="2:7" ht="14.25" customHeight="1">
      <c r="B1" s="10" t="s">
        <v>124</v>
      </c>
      <c r="G1"/>
    </row>
    <row r="2" ht="12">
      <c r="B2" s="10" t="s">
        <v>125</v>
      </c>
    </row>
    <row r="3" ht="12">
      <c r="B3" s="10" t="s">
        <v>126</v>
      </c>
    </row>
    <row r="4" s="100" customFormat="1" ht="12" customHeight="1">
      <c r="B4" s="99" t="s">
        <v>215</v>
      </c>
    </row>
    <row r="5" spans="2:3" s="13" customFormat="1" ht="18" customHeight="1">
      <c r="B5" s="193" t="s">
        <v>173</v>
      </c>
      <c r="C5" s="193"/>
    </row>
    <row r="6" spans="2:7" ht="11.25" customHeight="1">
      <c r="B6" s="211" t="s">
        <v>59</v>
      </c>
      <c r="C6" s="211"/>
      <c r="D6" s="211"/>
      <c r="E6" s="211"/>
      <c r="F6" s="211"/>
      <c r="G6"/>
    </row>
    <row r="7" spans="2:6" s="13" customFormat="1" ht="9.75" customHeight="1">
      <c r="B7" s="193" t="s">
        <v>127</v>
      </c>
      <c r="C7" s="193"/>
      <c r="D7" s="193"/>
      <c r="E7" s="193"/>
      <c r="F7" s="193"/>
    </row>
    <row r="8" spans="2:6" s="13" customFormat="1" ht="9.75" customHeight="1">
      <c r="B8" s="193" t="s">
        <v>216</v>
      </c>
      <c r="C8" s="193"/>
      <c r="D8" s="193"/>
      <c r="E8" s="193"/>
      <c r="F8" s="193"/>
    </row>
    <row r="9" spans="2:6" s="13" customFormat="1" ht="9.75" customHeight="1">
      <c r="B9" s="107"/>
      <c r="C9" s="107"/>
      <c r="D9" s="107"/>
      <c r="E9" s="107"/>
      <c r="F9" s="107"/>
    </row>
    <row r="10" spans="2:8" ht="12.75" customHeight="1">
      <c r="B10" s="212" t="s">
        <v>317</v>
      </c>
      <c r="C10" s="212"/>
      <c r="D10" s="212"/>
      <c r="E10" s="168"/>
      <c r="F10" s="168"/>
      <c r="G10" s="168"/>
      <c r="H10" s="168"/>
    </row>
    <row r="11" spans="2:8" ht="24" customHeight="1">
      <c r="B11" s="168"/>
      <c r="C11" s="168"/>
      <c r="D11" s="168"/>
      <c r="E11" s="168"/>
      <c r="F11" s="187" t="s">
        <v>256</v>
      </c>
      <c r="G11" s="168"/>
      <c r="H11" s="168"/>
    </row>
    <row r="12" spans="2:8" ht="33" customHeight="1">
      <c r="B12" s="213" t="s">
        <v>128</v>
      </c>
      <c r="C12" s="213"/>
      <c r="D12" s="214" t="s">
        <v>7</v>
      </c>
      <c r="E12" s="214"/>
      <c r="F12" s="169" t="s">
        <v>318</v>
      </c>
      <c r="G12" s="169" t="s">
        <v>319</v>
      </c>
      <c r="H12" s="168"/>
    </row>
    <row r="13" spans="2:8" ht="18" customHeight="1">
      <c r="B13" s="207">
        <v>1</v>
      </c>
      <c r="C13" s="207"/>
      <c r="D13" s="207">
        <v>2</v>
      </c>
      <c r="E13" s="207"/>
      <c r="F13" s="170">
        <v>3</v>
      </c>
      <c r="G13" s="170">
        <v>4</v>
      </c>
      <c r="H13" s="168"/>
    </row>
    <row r="14" spans="2:8" ht="11.25">
      <c r="B14" s="201" t="s">
        <v>129</v>
      </c>
      <c r="C14" s="201"/>
      <c r="D14" s="208"/>
      <c r="E14" s="208"/>
      <c r="F14" s="171"/>
      <c r="G14" s="171"/>
      <c r="H14" s="168"/>
    </row>
    <row r="15" spans="2:8" ht="12.75" customHeight="1">
      <c r="B15" s="209" t="s">
        <v>257</v>
      </c>
      <c r="C15" s="209"/>
      <c r="D15" s="210">
        <v>10</v>
      </c>
      <c r="E15" s="210"/>
      <c r="F15" s="172" t="s">
        <v>320</v>
      </c>
      <c r="G15" s="172" t="s">
        <v>320</v>
      </c>
      <c r="H15" s="168"/>
    </row>
    <row r="16" spans="2:8" ht="12" customHeight="1">
      <c r="B16" s="206" t="s">
        <v>9</v>
      </c>
      <c r="C16" s="206"/>
      <c r="D16" s="205">
        <v>11</v>
      </c>
      <c r="E16" s="205"/>
      <c r="F16" s="174" t="s">
        <v>320</v>
      </c>
      <c r="G16" s="174" t="s">
        <v>320</v>
      </c>
      <c r="H16" s="168"/>
    </row>
    <row r="17" spans="2:8" ht="11.25">
      <c r="B17" s="206" t="s">
        <v>10</v>
      </c>
      <c r="C17" s="206"/>
      <c r="D17" s="205">
        <v>12</v>
      </c>
      <c r="E17" s="205"/>
      <c r="F17" s="174" t="s">
        <v>11</v>
      </c>
      <c r="G17" s="174" t="s">
        <v>11</v>
      </c>
      <c r="H17" s="168"/>
    </row>
    <row r="18" spans="2:8" ht="11.25">
      <c r="B18" s="209" t="s">
        <v>258</v>
      </c>
      <c r="C18" s="209"/>
      <c r="D18" s="210">
        <v>20</v>
      </c>
      <c r="E18" s="210"/>
      <c r="F18" s="172" t="s">
        <v>11</v>
      </c>
      <c r="G18" s="172" t="s">
        <v>11</v>
      </c>
      <c r="H18" s="168"/>
    </row>
    <row r="19" spans="2:8" ht="9.75" customHeight="1">
      <c r="B19" s="206" t="s">
        <v>9</v>
      </c>
      <c r="C19" s="206"/>
      <c r="D19" s="205">
        <v>21</v>
      </c>
      <c r="E19" s="205"/>
      <c r="F19" s="174" t="s">
        <v>11</v>
      </c>
      <c r="G19" s="174" t="s">
        <v>11</v>
      </c>
      <c r="H19" s="168"/>
    </row>
    <row r="20" spans="2:8" ht="9" customHeight="1">
      <c r="B20" s="206" t="s">
        <v>10</v>
      </c>
      <c r="C20" s="206"/>
      <c r="D20" s="205">
        <v>22</v>
      </c>
      <c r="E20" s="205"/>
      <c r="F20" s="174" t="s">
        <v>11</v>
      </c>
      <c r="G20" s="174" t="s">
        <v>11</v>
      </c>
      <c r="H20" s="168"/>
    </row>
    <row r="21" spans="2:8" ht="11.25" customHeight="1">
      <c r="B21" s="200" t="s">
        <v>130</v>
      </c>
      <c r="C21" s="200"/>
      <c r="D21" s="205">
        <v>30</v>
      </c>
      <c r="E21" s="205"/>
      <c r="F21" s="172" t="s">
        <v>321</v>
      </c>
      <c r="G21" s="172" t="s">
        <v>322</v>
      </c>
      <c r="H21" s="168"/>
    </row>
    <row r="22" spans="2:8" ht="11.25" customHeight="1">
      <c r="B22" s="200" t="s">
        <v>131</v>
      </c>
      <c r="C22" s="200"/>
      <c r="D22" s="205">
        <v>40</v>
      </c>
      <c r="E22" s="205"/>
      <c r="F22" s="172" t="s">
        <v>11</v>
      </c>
      <c r="G22" s="172" t="s">
        <v>11</v>
      </c>
      <c r="H22" s="168"/>
    </row>
    <row r="23" spans="2:8" ht="11.25" customHeight="1">
      <c r="B23" s="200" t="s">
        <v>132</v>
      </c>
      <c r="C23" s="200"/>
      <c r="D23" s="205">
        <v>50</v>
      </c>
      <c r="E23" s="205"/>
      <c r="F23" s="172" t="s">
        <v>11</v>
      </c>
      <c r="G23" s="172" t="s">
        <v>11</v>
      </c>
      <c r="H23" s="168"/>
    </row>
    <row r="24" spans="2:8" ht="11.25" customHeight="1">
      <c r="B24" s="200" t="s">
        <v>133</v>
      </c>
      <c r="C24" s="200"/>
      <c r="D24" s="205">
        <v>60</v>
      </c>
      <c r="E24" s="205"/>
      <c r="F24" s="172" t="s">
        <v>306</v>
      </c>
      <c r="G24" s="172" t="s">
        <v>306</v>
      </c>
      <c r="H24" s="168"/>
    </row>
    <row r="25" spans="2:8" ht="11.25" customHeight="1">
      <c r="B25" s="200" t="s">
        <v>134</v>
      </c>
      <c r="C25" s="200"/>
      <c r="D25" s="205">
        <v>70</v>
      </c>
      <c r="E25" s="205"/>
      <c r="F25" s="172" t="s">
        <v>323</v>
      </c>
      <c r="G25" s="172" t="s">
        <v>324</v>
      </c>
      <c r="H25" s="168"/>
    </row>
    <row r="26" spans="2:8" ht="11.25" customHeight="1">
      <c r="B26" s="200" t="s">
        <v>19</v>
      </c>
      <c r="C26" s="200"/>
      <c r="D26" s="205">
        <v>80</v>
      </c>
      <c r="E26" s="205"/>
      <c r="F26" s="172" t="s">
        <v>11</v>
      </c>
      <c r="G26" s="172" t="s">
        <v>11</v>
      </c>
      <c r="H26" s="168"/>
    </row>
    <row r="27" spans="2:8" ht="11.25" customHeight="1">
      <c r="B27" s="200" t="s">
        <v>259</v>
      </c>
      <c r="C27" s="200"/>
      <c r="D27" s="205">
        <v>90</v>
      </c>
      <c r="E27" s="205"/>
      <c r="F27" s="175" t="s">
        <v>11</v>
      </c>
      <c r="G27" s="175" t="s">
        <v>11</v>
      </c>
      <c r="H27" s="168"/>
    </row>
    <row r="28" spans="2:8" ht="11.25" customHeight="1">
      <c r="B28" s="200" t="s">
        <v>135</v>
      </c>
      <c r="C28" s="200"/>
      <c r="D28" s="205">
        <v>91</v>
      </c>
      <c r="E28" s="205"/>
      <c r="F28" s="174" t="s">
        <v>11</v>
      </c>
      <c r="G28" s="174" t="s">
        <v>11</v>
      </c>
      <c r="H28" s="168"/>
    </row>
    <row r="29" spans="2:8" ht="11.25" customHeight="1">
      <c r="B29" s="200" t="s">
        <v>136</v>
      </c>
      <c r="C29" s="200"/>
      <c r="D29" s="205">
        <v>92</v>
      </c>
      <c r="E29" s="205"/>
      <c r="F29" s="174" t="s">
        <v>11</v>
      </c>
      <c r="G29" s="174" t="s">
        <v>11</v>
      </c>
      <c r="H29" s="168"/>
    </row>
    <row r="30" spans="2:8" ht="11.25" customHeight="1">
      <c r="B30" s="200" t="s">
        <v>137</v>
      </c>
      <c r="C30" s="200"/>
      <c r="D30" s="198">
        <v>100</v>
      </c>
      <c r="E30" s="198"/>
      <c r="F30" s="175"/>
      <c r="G30" s="175"/>
      <c r="H30" s="168"/>
    </row>
    <row r="31" spans="2:8" ht="11.25" customHeight="1">
      <c r="B31" s="203" t="s">
        <v>260</v>
      </c>
      <c r="C31" s="203"/>
      <c r="D31" s="204">
        <v>110</v>
      </c>
      <c r="E31" s="204"/>
      <c r="F31" s="172" t="s">
        <v>11</v>
      </c>
      <c r="G31" s="172" t="s">
        <v>11</v>
      </c>
      <c r="H31" s="168"/>
    </row>
    <row r="32" spans="2:8" ht="11.25" customHeight="1">
      <c r="B32" s="200" t="s">
        <v>21</v>
      </c>
      <c r="C32" s="200"/>
      <c r="D32" s="198">
        <v>111</v>
      </c>
      <c r="E32" s="198"/>
      <c r="F32" s="172" t="s">
        <v>11</v>
      </c>
      <c r="G32" s="172" t="s">
        <v>11</v>
      </c>
      <c r="H32" s="168"/>
    </row>
    <row r="33" spans="2:8" ht="9.75" customHeight="1">
      <c r="B33" s="200" t="s">
        <v>22</v>
      </c>
      <c r="C33" s="200"/>
      <c r="D33" s="198">
        <v>112</v>
      </c>
      <c r="E33" s="198"/>
      <c r="F33" s="172" t="s">
        <v>11</v>
      </c>
      <c r="G33" s="172" t="s">
        <v>11</v>
      </c>
      <c r="H33" s="168"/>
    </row>
    <row r="34" spans="2:8" ht="9" customHeight="1">
      <c r="B34" s="200" t="s">
        <v>23</v>
      </c>
      <c r="C34" s="200"/>
      <c r="D34" s="198">
        <v>113</v>
      </c>
      <c r="E34" s="198"/>
      <c r="F34" s="172" t="s">
        <v>11</v>
      </c>
      <c r="G34" s="172" t="s">
        <v>11</v>
      </c>
      <c r="H34" s="168"/>
    </row>
    <row r="35" spans="2:8" ht="11.25" customHeight="1">
      <c r="B35" s="200" t="s">
        <v>24</v>
      </c>
      <c r="C35" s="200"/>
      <c r="D35" s="198">
        <v>114</v>
      </c>
      <c r="E35" s="198"/>
      <c r="F35" s="172" t="s">
        <v>11</v>
      </c>
      <c r="G35" s="172" t="s">
        <v>11</v>
      </c>
      <c r="H35" s="168"/>
    </row>
    <row r="36" spans="2:8" ht="11.25" customHeight="1">
      <c r="B36" s="200" t="s">
        <v>138</v>
      </c>
      <c r="C36" s="200"/>
      <c r="D36" s="198">
        <v>120</v>
      </c>
      <c r="E36" s="198"/>
      <c r="F36" s="175" t="s">
        <v>11</v>
      </c>
      <c r="G36" s="175" t="s">
        <v>11</v>
      </c>
      <c r="H36" s="168"/>
    </row>
    <row r="37" spans="2:8" ht="21.75" customHeight="1">
      <c r="B37" s="203" t="s">
        <v>139</v>
      </c>
      <c r="C37" s="203"/>
      <c r="D37" s="204">
        <v>130</v>
      </c>
      <c r="E37" s="204"/>
      <c r="F37" s="176"/>
      <c r="G37" s="176"/>
      <c r="H37" s="168"/>
    </row>
    <row r="38" spans="2:8" ht="71.25" customHeight="1">
      <c r="B38" s="200" t="s">
        <v>248</v>
      </c>
      <c r="C38" s="200"/>
      <c r="D38" s="198">
        <v>140</v>
      </c>
      <c r="E38" s="198"/>
      <c r="F38" s="175" t="s">
        <v>11</v>
      </c>
      <c r="G38" s="175" t="s">
        <v>11</v>
      </c>
      <c r="H38" s="168"/>
    </row>
    <row r="39" spans="2:8" ht="28.5" customHeight="1">
      <c r="B39" s="200" t="s">
        <v>25</v>
      </c>
      <c r="C39" s="200"/>
      <c r="D39" s="198">
        <v>150</v>
      </c>
      <c r="E39" s="198"/>
      <c r="F39" s="172" t="s">
        <v>11</v>
      </c>
      <c r="G39" s="172" t="s">
        <v>11</v>
      </c>
      <c r="H39" s="168"/>
    </row>
    <row r="40" spans="2:8" ht="42" customHeight="1">
      <c r="B40" s="203" t="s">
        <v>261</v>
      </c>
      <c r="C40" s="203"/>
      <c r="D40" s="204">
        <v>160</v>
      </c>
      <c r="E40" s="204"/>
      <c r="F40" s="172" t="s">
        <v>11</v>
      </c>
      <c r="G40" s="172" t="s">
        <v>11</v>
      </c>
      <c r="H40" s="168"/>
    </row>
    <row r="41" spans="2:8" ht="49.5" customHeight="1">
      <c r="B41" s="200" t="s">
        <v>140</v>
      </c>
      <c r="C41" s="200"/>
      <c r="D41" s="198">
        <v>161</v>
      </c>
      <c r="E41" s="198"/>
      <c r="F41" s="172" t="s">
        <v>11</v>
      </c>
      <c r="G41" s="172" t="s">
        <v>11</v>
      </c>
      <c r="H41" s="168"/>
    </row>
    <row r="42" spans="2:8" ht="28.5" customHeight="1">
      <c r="B42" s="203" t="s">
        <v>262</v>
      </c>
      <c r="C42" s="203"/>
      <c r="D42" s="204">
        <v>170</v>
      </c>
      <c r="E42" s="204"/>
      <c r="F42" s="172" t="s">
        <v>11</v>
      </c>
      <c r="G42" s="172" t="s">
        <v>11</v>
      </c>
      <c r="H42" s="168"/>
    </row>
    <row r="43" spans="2:8" ht="25.5" customHeight="1">
      <c r="B43" s="200" t="s">
        <v>140</v>
      </c>
      <c r="C43" s="200"/>
      <c r="D43" s="198">
        <v>171</v>
      </c>
      <c r="E43" s="198"/>
      <c r="F43" s="172" t="s">
        <v>11</v>
      </c>
      <c r="G43" s="172" t="s">
        <v>11</v>
      </c>
      <c r="H43" s="168"/>
    </row>
    <row r="44" spans="2:8" ht="24" customHeight="1">
      <c r="B44" s="203" t="s">
        <v>263</v>
      </c>
      <c r="C44" s="203"/>
      <c r="D44" s="204">
        <v>180</v>
      </c>
      <c r="E44" s="204"/>
      <c r="F44" s="172" t="s">
        <v>11</v>
      </c>
      <c r="G44" s="172" t="s">
        <v>11</v>
      </c>
      <c r="H44" s="168"/>
    </row>
    <row r="45" spans="2:8" ht="14.25" customHeight="1">
      <c r="B45" s="200" t="s">
        <v>141</v>
      </c>
      <c r="C45" s="200"/>
      <c r="D45" s="198">
        <v>181</v>
      </c>
      <c r="E45" s="198"/>
      <c r="F45" s="172" t="s">
        <v>11</v>
      </c>
      <c r="G45" s="172" t="s">
        <v>11</v>
      </c>
      <c r="H45" s="168"/>
    </row>
    <row r="46" spans="2:8" ht="9.75" customHeight="1">
      <c r="B46" s="203" t="s">
        <v>264</v>
      </c>
      <c r="C46" s="203"/>
      <c r="D46" s="204">
        <v>190</v>
      </c>
      <c r="E46" s="204"/>
      <c r="F46" s="172" t="s">
        <v>11</v>
      </c>
      <c r="G46" s="172" t="s">
        <v>11</v>
      </c>
      <c r="H46" s="168"/>
    </row>
    <row r="47" spans="2:8" ht="12.75" customHeight="1">
      <c r="B47" s="200" t="s">
        <v>141</v>
      </c>
      <c r="C47" s="200"/>
      <c r="D47" s="198">
        <v>191</v>
      </c>
      <c r="E47" s="198"/>
      <c r="F47" s="172" t="s">
        <v>11</v>
      </c>
      <c r="G47" s="172" t="s">
        <v>11</v>
      </c>
      <c r="H47" s="168"/>
    </row>
    <row r="48" spans="2:8" ht="24" customHeight="1">
      <c r="B48" s="200" t="s">
        <v>142</v>
      </c>
      <c r="C48" s="200"/>
      <c r="D48" s="198">
        <v>200</v>
      </c>
      <c r="E48" s="198"/>
      <c r="F48" s="172" t="s">
        <v>11</v>
      </c>
      <c r="G48" s="172" t="s">
        <v>11</v>
      </c>
      <c r="H48" s="168"/>
    </row>
    <row r="49" spans="2:8" ht="30.75" customHeight="1">
      <c r="B49" s="200" t="s">
        <v>143</v>
      </c>
      <c r="C49" s="200"/>
      <c r="D49" s="198">
        <v>210</v>
      </c>
      <c r="E49" s="198"/>
      <c r="F49" s="172" t="s">
        <v>11</v>
      </c>
      <c r="G49" s="172" t="s">
        <v>11</v>
      </c>
      <c r="H49" s="168"/>
    </row>
    <row r="50" spans="2:8" ht="9.75" customHeight="1">
      <c r="B50" s="200" t="s">
        <v>265</v>
      </c>
      <c r="C50" s="200"/>
      <c r="D50" s="198">
        <v>220</v>
      </c>
      <c r="E50" s="198"/>
      <c r="F50" s="175" t="s">
        <v>11</v>
      </c>
      <c r="G50" s="175" t="s">
        <v>11</v>
      </c>
      <c r="H50" s="168"/>
    </row>
    <row r="51" spans="2:8" ht="11.25" customHeight="1">
      <c r="B51" s="200" t="s">
        <v>144</v>
      </c>
      <c r="C51" s="200"/>
      <c r="D51" s="198">
        <v>230</v>
      </c>
      <c r="E51" s="198"/>
      <c r="F51" s="175" t="s">
        <v>11</v>
      </c>
      <c r="G51" s="175" t="s">
        <v>11</v>
      </c>
      <c r="H51" s="168"/>
    </row>
    <row r="52" spans="2:8" ht="32.25" customHeight="1">
      <c r="B52" s="200" t="s">
        <v>145</v>
      </c>
      <c r="C52" s="200"/>
      <c r="D52" s="198">
        <v>240</v>
      </c>
      <c r="E52" s="198"/>
      <c r="F52" s="172" t="s">
        <v>11</v>
      </c>
      <c r="G52" s="172" t="s">
        <v>11</v>
      </c>
      <c r="H52" s="168"/>
    </row>
    <row r="53" spans="2:8" ht="18.75" customHeight="1">
      <c r="B53" s="200" t="s">
        <v>146</v>
      </c>
      <c r="C53" s="200"/>
      <c r="D53" s="198">
        <v>250</v>
      </c>
      <c r="E53" s="198"/>
      <c r="F53" s="174" t="s">
        <v>11</v>
      </c>
      <c r="G53" s="174" t="s">
        <v>11</v>
      </c>
      <c r="H53" s="168"/>
    </row>
    <row r="54" spans="2:8" ht="24" customHeight="1">
      <c r="B54" s="203" t="s">
        <v>266</v>
      </c>
      <c r="C54" s="203"/>
      <c r="D54" s="204">
        <v>260</v>
      </c>
      <c r="E54" s="204"/>
      <c r="F54" s="172" t="s">
        <v>325</v>
      </c>
      <c r="G54" s="172" t="s">
        <v>326</v>
      </c>
      <c r="H54" s="168"/>
    </row>
    <row r="55" spans="2:8" ht="30.75" customHeight="1">
      <c r="B55" s="200" t="s">
        <v>147</v>
      </c>
      <c r="C55" s="200"/>
      <c r="D55" s="198">
        <v>261</v>
      </c>
      <c r="E55" s="198"/>
      <c r="F55" s="174" t="s">
        <v>327</v>
      </c>
      <c r="G55" s="174" t="s">
        <v>327</v>
      </c>
      <c r="H55" s="168"/>
    </row>
    <row r="56" spans="2:8" ht="25.5" customHeight="1">
      <c r="B56" s="200" t="s">
        <v>148</v>
      </c>
      <c r="C56" s="200"/>
      <c r="D56" s="198">
        <v>262</v>
      </c>
      <c r="E56" s="198"/>
      <c r="F56" s="174" t="s">
        <v>11</v>
      </c>
      <c r="G56" s="174" t="s">
        <v>11</v>
      </c>
      <c r="H56" s="168"/>
    </row>
    <row r="57" spans="2:8" ht="55.5" customHeight="1">
      <c r="B57" s="200" t="s">
        <v>267</v>
      </c>
      <c r="C57" s="200"/>
      <c r="D57" s="198">
        <v>263</v>
      </c>
      <c r="E57" s="198"/>
      <c r="F57" s="172" t="s">
        <v>328</v>
      </c>
      <c r="G57" s="172" t="s">
        <v>329</v>
      </c>
      <c r="H57" s="168"/>
    </row>
    <row r="58" spans="2:8" ht="54" customHeight="1">
      <c r="B58" s="200" t="s">
        <v>149</v>
      </c>
      <c r="C58" s="200"/>
      <c r="D58" s="198">
        <v>264</v>
      </c>
      <c r="E58" s="198"/>
      <c r="F58" s="174" t="s">
        <v>11</v>
      </c>
      <c r="G58" s="174" t="s">
        <v>11</v>
      </c>
      <c r="H58" s="168"/>
    </row>
    <row r="59" spans="2:8" ht="13.5" customHeight="1">
      <c r="B59" s="199" t="s">
        <v>150</v>
      </c>
      <c r="C59" s="199"/>
      <c r="D59" s="198">
        <v>270</v>
      </c>
      <c r="E59" s="198"/>
      <c r="F59" s="172" t="s">
        <v>330</v>
      </c>
      <c r="G59" s="172" t="s">
        <v>331</v>
      </c>
      <c r="H59" s="168"/>
    </row>
    <row r="60" spans="2:8" ht="22.5" customHeight="1">
      <c r="B60" s="201" t="s">
        <v>151</v>
      </c>
      <c r="C60" s="201"/>
      <c r="D60" s="202"/>
      <c r="E60" s="202"/>
      <c r="F60" s="173"/>
      <c r="G60" s="173"/>
      <c r="H60" s="168"/>
    </row>
    <row r="61" spans="2:8" ht="26.25" customHeight="1">
      <c r="B61" s="200" t="s">
        <v>26</v>
      </c>
      <c r="C61" s="200"/>
      <c r="D61" s="198">
        <v>300</v>
      </c>
      <c r="E61" s="198"/>
      <c r="F61" s="174" t="s">
        <v>332</v>
      </c>
      <c r="G61" s="174" t="s">
        <v>11</v>
      </c>
      <c r="H61" s="168"/>
    </row>
    <row r="62" spans="2:8" ht="29.25" customHeight="1">
      <c r="B62" s="200" t="s">
        <v>152</v>
      </c>
      <c r="C62" s="200"/>
      <c r="D62" s="198">
        <v>310</v>
      </c>
      <c r="E62" s="198"/>
      <c r="F62" s="174" t="s">
        <v>333</v>
      </c>
      <c r="G62" s="174" t="s">
        <v>334</v>
      </c>
      <c r="H62" s="168"/>
    </row>
    <row r="63" spans="2:8" ht="48" customHeight="1">
      <c r="B63" s="200" t="s">
        <v>268</v>
      </c>
      <c r="C63" s="200"/>
      <c r="D63" s="198">
        <v>320</v>
      </c>
      <c r="E63" s="198"/>
      <c r="F63" s="174" t="s">
        <v>11</v>
      </c>
      <c r="G63" s="174" t="s">
        <v>11</v>
      </c>
      <c r="H63" s="168"/>
    </row>
    <row r="64" spans="2:8" ht="22.5" customHeight="1">
      <c r="B64" s="199" t="s">
        <v>153</v>
      </c>
      <c r="C64" s="199"/>
      <c r="D64" s="198">
        <v>330</v>
      </c>
      <c r="E64" s="198"/>
      <c r="F64" s="172" t="s">
        <v>335</v>
      </c>
      <c r="G64" s="172" t="s">
        <v>334</v>
      </c>
      <c r="H64" s="168"/>
    </row>
    <row r="65" spans="2:8" ht="27" customHeight="1">
      <c r="B65" s="199" t="s">
        <v>154</v>
      </c>
      <c r="C65" s="199"/>
      <c r="D65" s="198">
        <v>400</v>
      </c>
      <c r="E65" s="198"/>
      <c r="F65" s="172" t="s">
        <v>336</v>
      </c>
      <c r="G65" s="172" t="s">
        <v>337</v>
      </c>
      <c r="H65" s="168"/>
    </row>
    <row r="66" spans="2:8" ht="26.25" customHeight="1">
      <c r="B66" s="200" t="s">
        <v>155</v>
      </c>
      <c r="C66" s="200"/>
      <c r="D66" s="198">
        <v>500</v>
      </c>
      <c r="E66" s="198"/>
      <c r="F66" s="177">
        <v>7677.25119</v>
      </c>
      <c r="G66" s="177">
        <v>7677.25119</v>
      </c>
      <c r="H66" s="168"/>
    </row>
    <row r="67" spans="2:8" ht="33.75" customHeight="1">
      <c r="B67" s="200" t="s">
        <v>156</v>
      </c>
      <c r="C67" s="200"/>
      <c r="D67" s="198">
        <v>600</v>
      </c>
      <c r="E67" s="198"/>
      <c r="F67" s="174" t="s">
        <v>338</v>
      </c>
      <c r="G67" s="174" t="s">
        <v>339</v>
      </c>
      <c r="H67" s="168"/>
    </row>
    <row r="68" spans="2:8" s="13" customFormat="1" ht="23.25" customHeight="1">
      <c r="B68" s="168"/>
      <c r="C68" s="168"/>
      <c r="D68" s="168"/>
      <c r="E68" s="168"/>
      <c r="F68" s="168"/>
      <c r="G68" s="168"/>
      <c r="H68" s="168"/>
    </row>
    <row r="69" spans="2:7" ht="12">
      <c r="B69" s="79" t="s">
        <v>27</v>
      </c>
      <c r="C69" s="80" t="s">
        <v>363</v>
      </c>
      <c r="D69" s="81"/>
      <c r="G69"/>
    </row>
    <row r="70" spans="2:7" ht="12">
      <c r="B70" s="81"/>
      <c r="C70" s="82"/>
      <c r="D70" s="81"/>
      <c r="G70"/>
    </row>
    <row r="71" spans="2:7" ht="12">
      <c r="B71" s="81"/>
      <c r="C71" s="82"/>
      <c r="D71" s="81"/>
      <c r="G71"/>
    </row>
    <row r="72" spans="2:7" ht="12">
      <c r="B72" s="81"/>
      <c r="C72" s="82"/>
      <c r="D72" s="81"/>
      <c r="G72"/>
    </row>
    <row r="73" spans="2:7" ht="12">
      <c r="B73" s="79" t="s">
        <v>174</v>
      </c>
      <c r="C73" s="80" t="s">
        <v>243</v>
      </c>
      <c r="D73" s="81"/>
      <c r="G73"/>
    </row>
    <row r="74" spans="2:7" ht="12">
      <c r="B74" s="81"/>
      <c r="C74" s="82"/>
      <c r="D74" s="81"/>
      <c r="G74"/>
    </row>
    <row r="75" spans="2:7" ht="12">
      <c r="B75" s="81"/>
      <c r="C75" s="82"/>
      <c r="D75" s="81"/>
      <c r="G75"/>
    </row>
    <row r="76" spans="2:7" ht="12">
      <c r="B76" s="81"/>
      <c r="C76" s="82"/>
      <c r="D76" s="81"/>
      <c r="G76"/>
    </row>
    <row r="77" spans="2:7" ht="12">
      <c r="B77" s="79" t="s">
        <v>224</v>
      </c>
      <c r="C77" s="80" t="s">
        <v>225</v>
      </c>
      <c r="D77" s="81"/>
      <c r="G77"/>
    </row>
    <row r="78" spans="2:8" ht="11.25">
      <c r="B78" s="168"/>
      <c r="C78" s="168"/>
      <c r="D78" s="189"/>
      <c r="E78" s="168"/>
      <c r="F78" s="168"/>
      <c r="G78" s="168"/>
      <c r="H78" s="168"/>
    </row>
    <row r="79" spans="2:8" ht="11.25">
      <c r="B79" s="168"/>
      <c r="C79" s="168"/>
      <c r="D79" s="168"/>
      <c r="E79" s="168"/>
      <c r="F79" s="168"/>
      <c r="G79" s="168"/>
      <c r="H79" s="168"/>
    </row>
    <row r="80" spans="2:8" ht="11.25">
      <c r="B80" s="168"/>
      <c r="C80" s="168"/>
      <c r="D80" s="168"/>
      <c r="E80" s="168"/>
      <c r="F80" s="168"/>
      <c r="G80" s="168"/>
      <c r="H80" s="168"/>
    </row>
  </sheetData>
  <sheetProtection/>
  <mergeCells count="117">
    <mergeCell ref="B57:C57"/>
    <mergeCell ref="D57:E57"/>
    <mergeCell ref="B64:C64"/>
    <mergeCell ref="B10:D10"/>
    <mergeCell ref="B12:C12"/>
    <mergeCell ref="D12:E12"/>
    <mergeCell ref="B16:C16"/>
    <mergeCell ref="D16:E16"/>
    <mergeCell ref="B17:C17"/>
    <mergeCell ref="D17:E17"/>
    <mergeCell ref="B26:C26"/>
    <mergeCell ref="D26:E26"/>
    <mergeCell ref="B27:C27"/>
    <mergeCell ref="D27:E27"/>
    <mergeCell ref="B18:C18"/>
    <mergeCell ref="D18:E18"/>
    <mergeCell ref="B19:C19"/>
    <mergeCell ref="D19:E19"/>
    <mergeCell ref="B48:C48"/>
    <mergeCell ref="D48:E48"/>
    <mergeCell ref="B42:C42"/>
    <mergeCell ref="D42:E42"/>
    <mergeCell ref="B43:C43"/>
    <mergeCell ref="B34:C34"/>
    <mergeCell ref="D34:E34"/>
    <mergeCell ref="B35:C35"/>
    <mergeCell ref="B5:C5"/>
    <mergeCell ref="B8:F8"/>
    <mergeCell ref="B6:F6"/>
    <mergeCell ref="B7:F7"/>
    <mergeCell ref="B53:C53"/>
    <mergeCell ref="B47:C47"/>
    <mergeCell ref="D47:E47"/>
    <mergeCell ref="B13:C13"/>
    <mergeCell ref="D13:E13"/>
    <mergeCell ref="B14:C14"/>
    <mergeCell ref="D14:E14"/>
    <mergeCell ref="B15:C15"/>
    <mergeCell ref="D15:E15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D43:E43"/>
    <mergeCell ref="B44:C44"/>
    <mergeCell ref="D44:E44"/>
    <mergeCell ref="B45:C45"/>
    <mergeCell ref="D45:E45"/>
    <mergeCell ref="B46:C46"/>
    <mergeCell ref="D46:E46"/>
    <mergeCell ref="D49:E49"/>
    <mergeCell ref="B50:C50"/>
    <mergeCell ref="D50:E50"/>
    <mergeCell ref="B51:C51"/>
    <mergeCell ref="D51:E51"/>
    <mergeCell ref="B52:C52"/>
    <mergeCell ref="D52:E52"/>
    <mergeCell ref="B49:C49"/>
    <mergeCell ref="D53:E53"/>
    <mergeCell ref="B54:C54"/>
    <mergeCell ref="D54:E54"/>
    <mergeCell ref="B55:C55"/>
    <mergeCell ref="D55:E55"/>
    <mergeCell ref="B56:C56"/>
    <mergeCell ref="D56:E56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D64:E64"/>
    <mergeCell ref="B65:C65"/>
    <mergeCell ref="D65:E65"/>
    <mergeCell ref="B66:C66"/>
    <mergeCell ref="D66:E66"/>
    <mergeCell ref="B67:C67"/>
    <mergeCell ref="D67:E67"/>
  </mergeCells>
  <printOptions/>
  <pageMargins left="0.61" right="0.65" top="0.54" bottom="0.5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85">
      <selection activeCell="A96" sqref="A96:IV105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0.16015625" style="69" customWidth="1"/>
    <col min="5" max="5" width="19.5" style="0" customWidth="1"/>
    <col min="6" max="6" width="22.16015625" style="0" customWidth="1"/>
  </cols>
  <sheetData>
    <row r="1" spans="1:6" ht="9" customHeight="1">
      <c r="A1" s="30"/>
      <c r="B1" s="31"/>
      <c r="C1" s="31"/>
      <c r="D1" s="84"/>
      <c r="E1" s="49"/>
      <c r="F1" s="30"/>
    </row>
    <row r="2" spans="1:6" ht="12">
      <c r="A2" s="30"/>
      <c r="B2" s="37"/>
      <c r="C2" s="50"/>
      <c r="D2" s="93"/>
      <c r="E2" s="50"/>
      <c r="F2" s="51" t="s">
        <v>83</v>
      </c>
    </row>
    <row r="3" spans="1:6" ht="12">
      <c r="A3" s="30"/>
      <c r="B3" s="37"/>
      <c r="C3" s="50"/>
      <c r="D3" s="93"/>
      <c r="E3" s="50"/>
      <c r="F3" s="51" t="s">
        <v>0</v>
      </c>
    </row>
    <row r="4" spans="1:6" ht="12">
      <c r="A4" s="30"/>
      <c r="B4" s="37"/>
      <c r="C4" s="50"/>
      <c r="D4" s="93"/>
      <c r="E4" s="50"/>
      <c r="F4" s="51" t="s">
        <v>1</v>
      </c>
    </row>
    <row r="5" spans="1:6" ht="12">
      <c r="A5" s="30"/>
      <c r="B5" s="37"/>
      <c r="C5" s="50"/>
      <c r="D5" s="93"/>
      <c r="E5" s="50"/>
      <c r="F5" s="51" t="s">
        <v>2</v>
      </c>
    </row>
    <row r="6" spans="1:6" ht="12">
      <c r="A6" s="30"/>
      <c r="B6" s="37"/>
      <c r="C6" s="50"/>
      <c r="D6" s="93"/>
      <c r="E6" s="50"/>
      <c r="F6" s="51" t="s">
        <v>3</v>
      </c>
    </row>
    <row r="7" spans="1:6" ht="12">
      <c r="A7" s="30"/>
      <c r="B7" s="37"/>
      <c r="C7" s="50"/>
      <c r="D7" s="93"/>
      <c r="E7" s="50"/>
      <c r="F7" s="51" t="s">
        <v>4</v>
      </c>
    </row>
    <row r="8" spans="1:6" ht="12">
      <c r="A8" s="30"/>
      <c r="B8" s="32" t="s">
        <v>84</v>
      </c>
      <c r="C8" s="52"/>
      <c r="D8" s="94"/>
      <c r="E8" s="52"/>
      <c r="F8" s="52"/>
    </row>
    <row r="9" spans="1:6" ht="14.25" customHeight="1">
      <c r="A9" s="30"/>
      <c r="B9" s="194" t="s">
        <v>342</v>
      </c>
      <c r="C9" s="194"/>
      <c r="D9" s="194"/>
      <c r="E9" s="194"/>
      <c r="F9" s="194"/>
    </row>
    <row r="10" spans="1:6" s="4" customFormat="1" ht="15.75" customHeight="1">
      <c r="A10" s="53"/>
      <c r="B10" s="38" t="s">
        <v>215</v>
      </c>
      <c r="C10" s="39"/>
      <c r="D10" s="95"/>
      <c r="E10" s="38"/>
      <c r="F10" s="38"/>
    </row>
    <row r="11" spans="1:6" ht="17.25" customHeight="1">
      <c r="A11" s="30"/>
      <c r="B11" s="54" t="s">
        <v>5</v>
      </c>
      <c r="C11" s="55"/>
      <c r="D11" s="88"/>
      <c r="E11" s="55"/>
      <c r="F11" s="52"/>
    </row>
    <row r="12" spans="1:6" s="13" customFormat="1" ht="15.75" customHeight="1">
      <c r="A12" s="42"/>
      <c r="B12" s="195" t="s">
        <v>217</v>
      </c>
      <c r="C12" s="196"/>
      <c r="D12" s="196"/>
      <c r="E12" s="196"/>
      <c r="F12" s="215"/>
    </row>
    <row r="13" spans="1:6" s="13" customFormat="1" ht="13.5" customHeight="1">
      <c r="A13" s="42"/>
      <c r="B13" s="195" t="s">
        <v>173</v>
      </c>
      <c r="C13" s="196"/>
      <c r="D13" s="196"/>
      <c r="E13" s="196"/>
      <c r="F13" s="215"/>
    </row>
    <row r="14" spans="1:6" ht="11.25">
      <c r="A14" s="30"/>
      <c r="B14" s="30"/>
      <c r="C14" s="43"/>
      <c r="D14" s="90"/>
      <c r="E14" s="44"/>
      <c r="F14" s="44" t="s">
        <v>6</v>
      </c>
    </row>
    <row r="15" spans="1:6" ht="78.75" customHeight="1">
      <c r="A15" s="30"/>
      <c r="B15" s="48" t="s">
        <v>85</v>
      </c>
      <c r="C15" s="48" t="s">
        <v>7</v>
      </c>
      <c r="D15" s="96" t="s">
        <v>86</v>
      </c>
      <c r="E15" s="48" t="s">
        <v>87</v>
      </c>
      <c r="F15" s="48" t="s">
        <v>88</v>
      </c>
    </row>
    <row r="16" spans="1:6" ht="15" customHeight="1">
      <c r="A16" s="30"/>
      <c r="B16" s="83" t="s">
        <v>175</v>
      </c>
      <c r="C16" s="83" t="s">
        <v>176</v>
      </c>
      <c r="D16" s="97" t="s">
        <v>177</v>
      </c>
      <c r="E16" s="83" t="s">
        <v>186</v>
      </c>
      <c r="F16" s="83" t="s">
        <v>187</v>
      </c>
    </row>
    <row r="17" spans="1:6" ht="14.25" customHeight="1">
      <c r="A17" s="30"/>
      <c r="B17" s="139" t="s">
        <v>89</v>
      </c>
      <c r="C17" s="140">
        <v>100</v>
      </c>
      <c r="D17" s="141">
        <v>108.75</v>
      </c>
      <c r="E17" s="141">
        <v>0.51</v>
      </c>
      <c r="F17" s="142" t="s">
        <v>90</v>
      </c>
    </row>
    <row r="18" spans="1:6" ht="21" customHeight="1">
      <c r="A18" s="30"/>
      <c r="B18" s="143" t="s">
        <v>8</v>
      </c>
      <c r="C18" s="144"/>
      <c r="D18" s="143"/>
      <c r="E18" s="143"/>
      <c r="F18" s="143"/>
    </row>
    <row r="19" spans="1:6" ht="20.25" customHeight="1">
      <c r="A19" s="30"/>
      <c r="B19" s="145" t="s">
        <v>9</v>
      </c>
      <c r="C19" s="146">
        <v>110</v>
      </c>
      <c r="D19" s="147">
        <v>108.75</v>
      </c>
      <c r="E19" s="141">
        <v>0.51</v>
      </c>
      <c r="F19" s="142" t="s">
        <v>90</v>
      </c>
    </row>
    <row r="20" spans="1:6" ht="16.5" customHeight="1">
      <c r="A20" s="30"/>
      <c r="B20" s="148" t="s">
        <v>269</v>
      </c>
      <c r="C20" s="149"/>
      <c r="D20" s="147">
        <v>108.75</v>
      </c>
      <c r="E20" s="141">
        <v>0.51</v>
      </c>
      <c r="F20" s="142" t="s">
        <v>90</v>
      </c>
    </row>
    <row r="21" spans="1:6" ht="16.5" customHeight="1">
      <c r="A21" s="30"/>
      <c r="B21" s="145" t="s">
        <v>10</v>
      </c>
      <c r="C21" s="146">
        <v>120</v>
      </c>
      <c r="D21" s="150"/>
      <c r="E21" s="151" t="s">
        <v>11</v>
      </c>
      <c r="F21" s="142" t="s">
        <v>90</v>
      </c>
    </row>
    <row r="22" spans="1:6" ht="19.5" customHeight="1">
      <c r="A22" s="30"/>
      <c r="B22" s="139" t="s">
        <v>12</v>
      </c>
      <c r="C22" s="140">
        <v>200</v>
      </c>
      <c r="D22" s="151"/>
      <c r="E22" s="151" t="s">
        <v>11</v>
      </c>
      <c r="F22" s="142" t="s">
        <v>90</v>
      </c>
    </row>
    <row r="23" spans="1:6" ht="16.5" customHeight="1">
      <c r="A23" s="30"/>
      <c r="B23" s="143" t="s">
        <v>8</v>
      </c>
      <c r="C23" s="144"/>
      <c r="D23" s="143"/>
      <c r="E23" s="143"/>
      <c r="F23" s="143"/>
    </row>
    <row r="24" spans="1:6" ht="20.25" customHeight="1">
      <c r="A24" s="30"/>
      <c r="B24" s="145" t="s">
        <v>9</v>
      </c>
      <c r="C24" s="146">
        <v>210</v>
      </c>
      <c r="D24" s="150"/>
      <c r="E24" s="151" t="s">
        <v>11</v>
      </c>
      <c r="F24" s="142" t="s">
        <v>90</v>
      </c>
    </row>
    <row r="25" spans="1:6" ht="23.25" customHeight="1">
      <c r="A25" s="30"/>
      <c r="B25" s="145" t="s">
        <v>10</v>
      </c>
      <c r="C25" s="146">
        <v>220</v>
      </c>
      <c r="D25" s="150"/>
      <c r="E25" s="151" t="s">
        <v>11</v>
      </c>
      <c r="F25" s="142" t="s">
        <v>90</v>
      </c>
    </row>
    <row r="26" spans="1:6" ht="32.25" customHeight="1">
      <c r="A26" s="30"/>
      <c r="B26" s="152" t="s">
        <v>91</v>
      </c>
      <c r="C26" s="140">
        <v>300</v>
      </c>
      <c r="D26" s="153">
        <v>17112.62</v>
      </c>
      <c r="E26" s="141">
        <v>80.17</v>
      </c>
      <c r="F26" s="142" t="s">
        <v>90</v>
      </c>
    </row>
    <row r="27" spans="1:6" ht="15.75" customHeight="1">
      <c r="A27" s="30"/>
      <c r="B27" s="154" t="s">
        <v>8</v>
      </c>
      <c r="C27" s="144"/>
      <c r="D27" s="143"/>
      <c r="E27" s="143"/>
      <c r="F27" s="143"/>
    </row>
    <row r="28" spans="1:6" ht="31.5" customHeight="1">
      <c r="A28" s="30"/>
      <c r="B28" s="155" t="s">
        <v>92</v>
      </c>
      <c r="C28" s="140">
        <v>310</v>
      </c>
      <c r="D28" s="153">
        <v>17112.62</v>
      </c>
      <c r="E28" s="141">
        <v>80.17</v>
      </c>
      <c r="F28" s="142" t="s">
        <v>90</v>
      </c>
    </row>
    <row r="29" spans="1:6" ht="28.5" customHeight="1">
      <c r="A29" s="30"/>
      <c r="B29" s="156" t="s">
        <v>93</v>
      </c>
      <c r="C29" s="144"/>
      <c r="D29" s="157"/>
      <c r="E29" s="157"/>
      <c r="F29" s="157"/>
    </row>
    <row r="30" spans="1:6" ht="24" customHeight="1">
      <c r="A30" s="30"/>
      <c r="B30" s="158" t="s">
        <v>94</v>
      </c>
      <c r="C30" s="146">
        <v>311</v>
      </c>
      <c r="D30" s="153">
        <v>4882.53</v>
      </c>
      <c r="E30" s="141">
        <v>22.88</v>
      </c>
      <c r="F30" s="151"/>
    </row>
    <row r="31" spans="1:6" ht="28.5" customHeight="1">
      <c r="A31" s="30"/>
      <c r="B31" s="159" t="s">
        <v>289</v>
      </c>
      <c r="C31" s="149"/>
      <c r="D31" s="153">
        <v>1981.95</v>
      </c>
      <c r="E31" s="141">
        <v>9.29</v>
      </c>
      <c r="F31" s="151" t="s">
        <v>11</v>
      </c>
    </row>
    <row r="32" spans="2:6" ht="23.25" customHeight="1">
      <c r="B32" s="159" t="s">
        <v>252</v>
      </c>
      <c r="C32" s="149"/>
      <c r="D32" s="153">
        <v>1934.59</v>
      </c>
      <c r="E32" s="141">
        <v>9.06</v>
      </c>
      <c r="F32" s="151" t="s">
        <v>11</v>
      </c>
    </row>
    <row r="33" spans="1:6" ht="30.75" customHeight="1">
      <c r="A33" s="30"/>
      <c r="B33" s="159" t="s">
        <v>307</v>
      </c>
      <c r="C33" s="149"/>
      <c r="D33" s="141">
        <v>965.99</v>
      </c>
      <c r="E33" s="141">
        <v>4.53</v>
      </c>
      <c r="F33" s="151" t="s">
        <v>11</v>
      </c>
    </row>
    <row r="34" spans="1:6" ht="46.5" customHeight="1">
      <c r="A34" s="30"/>
      <c r="B34" s="158" t="s">
        <v>95</v>
      </c>
      <c r="C34" s="146">
        <v>312</v>
      </c>
      <c r="D34" s="151"/>
      <c r="E34" s="151" t="s">
        <v>11</v>
      </c>
      <c r="F34" s="151"/>
    </row>
    <row r="35" spans="1:6" ht="48" customHeight="1">
      <c r="A35" s="30"/>
      <c r="B35" s="158" t="s">
        <v>96</v>
      </c>
      <c r="C35" s="146">
        <v>313</v>
      </c>
      <c r="D35" s="151"/>
      <c r="E35" s="151" t="s">
        <v>11</v>
      </c>
      <c r="F35" s="151"/>
    </row>
    <row r="36" spans="1:6" ht="33" customHeight="1">
      <c r="A36" s="30"/>
      <c r="B36" s="158" t="s">
        <v>97</v>
      </c>
      <c r="C36" s="146">
        <v>314</v>
      </c>
      <c r="D36" s="151"/>
      <c r="E36" s="151" t="s">
        <v>11</v>
      </c>
      <c r="F36" s="142" t="s">
        <v>90</v>
      </c>
    </row>
    <row r="37" spans="1:6" ht="36" customHeight="1">
      <c r="A37" s="30"/>
      <c r="B37" s="158" t="s">
        <v>98</v>
      </c>
      <c r="C37" s="146">
        <v>315</v>
      </c>
      <c r="D37" s="153">
        <v>11069.31</v>
      </c>
      <c r="E37" s="141">
        <v>51.86</v>
      </c>
      <c r="F37" s="151"/>
    </row>
    <row r="38" spans="1:6" ht="27" customHeight="1">
      <c r="A38" s="30"/>
      <c r="B38" s="159" t="s">
        <v>287</v>
      </c>
      <c r="C38" s="149"/>
      <c r="D38" s="153">
        <v>1679.41</v>
      </c>
      <c r="E38" s="141">
        <v>7.87</v>
      </c>
      <c r="F38" s="151" t="s">
        <v>11</v>
      </c>
    </row>
    <row r="39" spans="1:6" ht="27.75" customHeight="1">
      <c r="A39" s="30"/>
      <c r="B39" s="159" t="s">
        <v>290</v>
      </c>
      <c r="C39" s="149"/>
      <c r="D39" s="153">
        <v>1144.46</v>
      </c>
      <c r="E39" s="141">
        <v>5.36</v>
      </c>
      <c r="F39" s="151" t="s">
        <v>11</v>
      </c>
    </row>
    <row r="40" spans="1:6" ht="27.75" customHeight="1">
      <c r="A40" s="30"/>
      <c r="B40" s="159" t="s">
        <v>254</v>
      </c>
      <c r="C40" s="149"/>
      <c r="D40" s="153">
        <v>1470.98</v>
      </c>
      <c r="E40" s="141">
        <v>6.89</v>
      </c>
      <c r="F40" s="151" t="s">
        <v>11</v>
      </c>
    </row>
    <row r="41" spans="1:6" ht="42.75" customHeight="1">
      <c r="A41" s="30"/>
      <c r="B41" s="159" t="s">
        <v>308</v>
      </c>
      <c r="C41" s="149"/>
      <c r="D41" s="153">
        <v>1433.05</v>
      </c>
      <c r="E41" s="141">
        <v>6.71</v>
      </c>
      <c r="F41" s="151" t="s">
        <v>11</v>
      </c>
    </row>
    <row r="42" spans="1:6" ht="38.25" customHeight="1">
      <c r="A42" s="30"/>
      <c r="B42" s="159" t="s">
        <v>291</v>
      </c>
      <c r="C42" s="149"/>
      <c r="D42" s="153">
        <v>1628.72</v>
      </c>
      <c r="E42" s="141">
        <v>7.63</v>
      </c>
      <c r="F42" s="151" t="s">
        <v>11</v>
      </c>
    </row>
    <row r="43" spans="2:6" ht="39" customHeight="1">
      <c r="B43" s="159" t="s">
        <v>250</v>
      </c>
      <c r="C43" s="149"/>
      <c r="D43" s="153">
        <v>2488.5</v>
      </c>
      <c r="E43" s="141">
        <v>11.66</v>
      </c>
      <c r="F43" s="151" t="s">
        <v>11</v>
      </c>
    </row>
    <row r="44" spans="2:6" ht="24" customHeight="1">
      <c r="B44" s="159" t="s">
        <v>253</v>
      </c>
      <c r="C44" s="149"/>
      <c r="D44" s="153">
        <v>1224.2</v>
      </c>
      <c r="E44" s="141">
        <v>5.74</v>
      </c>
      <c r="F44" s="151" t="s">
        <v>11</v>
      </c>
    </row>
    <row r="45" spans="2:6" ht="37.5" customHeight="1">
      <c r="B45" s="158" t="s">
        <v>99</v>
      </c>
      <c r="C45" s="146">
        <v>316</v>
      </c>
      <c r="D45" s="151"/>
      <c r="E45" s="151" t="s">
        <v>11</v>
      </c>
      <c r="F45" s="151"/>
    </row>
    <row r="46" spans="2:6" ht="44.25" customHeight="1">
      <c r="B46" s="158" t="s">
        <v>100</v>
      </c>
      <c r="C46" s="146">
        <v>317</v>
      </c>
      <c r="D46" s="153">
        <v>1160.78</v>
      </c>
      <c r="E46" s="141">
        <v>5.44</v>
      </c>
      <c r="F46" s="142" t="s">
        <v>90</v>
      </c>
    </row>
    <row r="47" spans="2:6" ht="35.25" customHeight="1">
      <c r="B47" s="159" t="s">
        <v>284</v>
      </c>
      <c r="C47" s="149"/>
      <c r="D47" s="141">
        <v>0.7</v>
      </c>
      <c r="E47" s="141">
        <v>0</v>
      </c>
      <c r="F47" s="151" t="s">
        <v>11</v>
      </c>
    </row>
    <row r="48" spans="2:6" ht="34.5" customHeight="1">
      <c r="B48" s="159" t="s">
        <v>283</v>
      </c>
      <c r="C48" s="149"/>
      <c r="D48" s="153">
        <v>1160.08</v>
      </c>
      <c r="E48" s="141">
        <v>5.44</v>
      </c>
      <c r="F48" s="151" t="s">
        <v>11</v>
      </c>
    </row>
    <row r="49" spans="2:6" ht="30" customHeight="1">
      <c r="B49" s="158" t="s">
        <v>101</v>
      </c>
      <c r="C49" s="146">
        <v>318</v>
      </c>
      <c r="D49" s="151"/>
      <c r="E49" s="151" t="s">
        <v>11</v>
      </c>
      <c r="F49" s="151"/>
    </row>
    <row r="50" spans="2:6" ht="30.75" customHeight="1">
      <c r="B50" s="155" t="s">
        <v>102</v>
      </c>
      <c r="C50" s="140">
        <v>320</v>
      </c>
      <c r="D50" s="151"/>
      <c r="E50" s="151" t="s">
        <v>11</v>
      </c>
      <c r="F50" s="142" t="s">
        <v>90</v>
      </c>
    </row>
    <row r="51" spans="2:6" ht="29.25" customHeight="1">
      <c r="B51" s="156" t="s">
        <v>93</v>
      </c>
      <c r="C51" s="144"/>
      <c r="D51" s="157"/>
      <c r="E51" s="157"/>
      <c r="F51" s="157"/>
    </row>
    <row r="52" spans="2:6" ht="27.75" customHeight="1">
      <c r="B52" s="158" t="s">
        <v>94</v>
      </c>
      <c r="C52" s="146">
        <v>321</v>
      </c>
      <c r="D52" s="151"/>
      <c r="E52" s="151" t="s">
        <v>11</v>
      </c>
      <c r="F52" s="142"/>
    </row>
    <row r="53" spans="2:6" s="77" customFormat="1" ht="35.25" customHeight="1">
      <c r="B53" s="158" t="s">
        <v>95</v>
      </c>
      <c r="C53" s="146">
        <v>322</v>
      </c>
      <c r="D53" s="151"/>
      <c r="E53" s="151" t="s">
        <v>11</v>
      </c>
      <c r="F53" s="142"/>
    </row>
    <row r="54" spans="2:6" s="77" customFormat="1" ht="36.75" customHeight="1">
      <c r="B54" s="158" t="s">
        <v>96</v>
      </c>
      <c r="C54" s="146">
        <v>323</v>
      </c>
      <c r="D54" s="151"/>
      <c r="E54" s="151" t="s">
        <v>11</v>
      </c>
      <c r="F54" s="142"/>
    </row>
    <row r="55" spans="2:6" s="77" customFormat="1" ht="33.75" customHeight="1">
      <c r="B55" s="158" t="s">
        <v>97</v>
      </c>
      <c r="C55" s="146">
        <v>324</v>
      </c>
      <c r="D55" s="151"/>
      <c r="E55" s="151" t="s">
        <v>11</v>
      </c>
      <c r="F55" s="142" t="s">
        <v>90</v>
      </c>
    </row>
    <row r="56" spans="2:6" s="77" customFormat="1" ht="27.75" customHeight="1">
      <c r="B56" s="158" t="s">
        <v>98</v>
      </c>
      <c r="C56" s="146">
        <v>325</v>
      </c>
      <c r="D56" s="151"/>
      <c r="E56" s="151" t="s">
        <v>11</v>
      </c>
      <c r="F56" s="142"/>
    </row>
    <row r="57" spans="2:6" s="77" customFormat="1" ht="26.25" customHeight="1">
      <c r="B57" s="158" t="s">
        <v>99</v>
      </c>
      <c r="C57" s="146">
        <v>326</v>
      </c>
      <c r="D57" s="151"/>
      <c r="E57" s="151" t="s">
        <v>11</v>
      </c>
      <c r="F57" s="142"/>
    </row>
    <row r="58" spans="2:6" s="77" customFormat="1" ht="33" customHeight="1">
      <c r="B58" s="158" t="s">
        <v>100</v>
      </c>
      <c r="C58" s="146">
        <v>327</v>
      </c>
      <c r="D58" s="151"/>
      <c r="E58" s="151" t="s">
        <v>11</v>
      </c>
      <c r="F58" s="142" t="s">
        <v>90</v>
      </c>
    </row>
    <row r="59" spans="2:6" s="77" customFormat="1" ht="28.5" customHeight="1">
      <c r="B59" s="158" t="s">
        <v>103</v>
      </c>
      <c r="C59" s="146">
        <v>328</v>
      </c>
      <c r="D59" s="151"/>
      <c r="E59" s="151" t="s">
        <v>11</v>
      </c>
      <c r="F59" s="142"/>
    </row>
    <row r="60" spans="2:6" s="98" customFormat="1" ht="28.5" customHeight="1">
      <c r="B60" s="158" t="s">
        <v>101</v>
      </c>
      <c r="C60" s="146">
        <v>329</v>
      </c>
      <c r="D60" s="151"/>
      <c r="E60" s="151" t="s">
        <v>11</v>
      </c>
      <c r="F60" s="142"/>
    </row>
    <row r="61" spans="2:6" s="77" customFormat="1" ht="33.75" customHeight="1">
      <c r="B61" s="152" t="s">
        <v>13</v>
      </c>
      <c r="C61" s="140">
        <v>400</v>
      </c>
      <c r="D61" s="153">
        <v>1134.87</v>
      </c>
      <c r="E61" s="141">
        <v>5.32</v>
      </c>
      <c r="F61" s="142" t="s">
        <v>90</v>
      </c>
    </row>
    <row r="62" spans="2:6" s="77" customFormat="1" ht="30" customHeight="1">
      <c r="B62" s="154" t="s">
        <v>8</v>
      </c>
      <c r="C62" s="144"/>
      <c r="D62" s="143"/>
      <c r="E62" s="143"/>
      <c r="F62" s="143"/>
    </row>
    <row r="63" spans="2:6" s="77" customFormat="1" ht="30.75" customHeight="1">
      <c r="B63" s="160" t="s">
        <v>94</v>
      </c>
      <c r="C63" s="146">
        <v>410</v>
      </c>
      <c r="D63" s="151"/>
      <c r="E63" s="151" t="s">
        <v>11</v>
      </c>
      <c r="F63" s="142"/>
    </row>
    <row r="64" spans="2:6" ht="33" customHeight="1">
      <c r="B64" s="160" t="s">
        <v>95</v>
      </c>
      <c r="C64" s="146">
        <v>420</v>
      </c>
      <c r="D64" s="151"/>
      <c r="E64" s="151" t="s">
        <v>11</v>
      </c>
      <c r="F64" s="142"/>
    </row>
    <row r="65" spans="2:6" ht="36.75" customHeight="1">
      <c r="B65" s="160" t="s">
        <v>96</v>
      </c>
      <c r="C65" s="146">
        <v>430</v>
      </c>
      <c r="D65" s="151"/>
      <c r="E65" s="151" t="s">
        <v>11</v>
      </c>
      <c r="F65" s="142"/>
    </row>
    <row r="66" spans="2:6" ht="27" customHeight="1">
      <c r="B66" s="160" t="s">
        <v>97</v>
      </c>
      <c r="C66" s="146">
        <v>440</v>
      </c>
      <c r="D66" s="153">
        <v>1134.87</v>
      </c>
      <c r="E66" s="141">
        <v>5.32</v>
      </c>
      <c r="F66" s="142" t="s">
        <v>90</v>
      </c>
    </row>
    <row r="67" spans="2:6" ht="26.25" customHeight="1">
      <c r="B67" s="159" t="s">
        <v>309</v>
      </c>
      <c r="C67" s="149"/>
      <c r="D67" s="141">
        <v>164.87</v>
      </c>
      <c r="E67" s="141">
        <v>0.77</v>
      </c>
      <c r="F67" s="151" t="s">
        <v>11</v>
      </c>
    </row>
    <row r="68" spans="2:6" ht="24" customHeight="1">
      <c r="B68" s="159" t="s">
        <v>310</v>
      </c>
      <c r="C68" s="149"/>
      <c r="D68" s="141">
        <v>970</v>
      </c>
      <c r="E68" s="141">
        <v>4.54</v>
      </c>
      <c r="F68" s="151" t="s">
        <v>11</v>
      </c>
    </row>
    <row r="69" spans="2:6" ht="28.5" customHeight="1">
      <c r="B69" s="160" t="s">
        <v>98</v>
      </c>
      <c r="C69" s="146">
        <v>450</v>
      </c>
      <c r="D69" s="151"/>
      <c r="E69" s="151" t="s">
        <v>11</v>
      </c>
      <c r="F69" s="142"/>
    </row>
    <row r="70" spans="2:6" ht="22.5" customHeight="1">
      <c r="B70" s="160" t="s">
        <v>99</v>
      </c>
      <c r="C70" s="146">
        <v>460</v>
      </c>
      <c r="D70" s="151"/>
      <c r="E70" s="151" t="s">
        <v>11</v>
      </c>
      <c r="F70" s="142"/>
    </row>
    <row r="71" spans="2:6" ht="31.5" customHeight="1">
      <c r="B71" s="160" t="s">
        <v>100</v>
      </c>
      <c r="C71" s="146">
        <v>470</v>
      </c>
      <c r="D71" s="151"/>
      <c r="E71" s="151" t="s">
        <v>11</v>
      </c>
      <c r="F71" s="142" t="s">
        <v>90</v>
      </c>
    </row>
    <row r="72" spans="2:6" ht="63" customHeight="1">
      <c r="B72" s="160" t="s">
        <v>103</v>
      </c>
      <c r="C72" s="146">
        <v>480</v>
      </c>
      <c r="D72" s="151"/>
      <c r="E72" s="151" t="s">
        <v>11</v>
      </c>
      <c r="F72" s="142"/>
    </row>
    <row r="73" spans="2:6" ht="32.25" customHeight="1">
      <c r="B73" s="160" t="s">
        <v>101</v>
      </c>
      <c r="C73" s="146">
        <v>490</v>
      </c>
      <c r="D73" s="151"/>
      <c r="E73" s="151" t="s">
        <v>11</v>
      </c>
      <c r="F73" s="142"/>
    </row>
    <row r="74" spans="2:6" ht="36" customHeight="1">
      <c r="B74" s="160" t="s">
        <v>46</v>
      </c>
      <c r="C74" s="146">
        <v>491</v>
      </c>
      <c r="D74" s="151"/>
      <c r="E74" s="151" t="s">
        <v>11</v>
      </c>
      <c r="F74" s="142" t="s">
        <v>90</v>
      </c>
    </row>
    <row r="75" spans="2:6" ht="33" customHeight="1">
      <c r="B75" s="152" t="s">
        <v>104</v>
      </c>
      <c r="C75" s="140">
        <v>500</v>
      </c>
      <c r="D75" s="151"/>
      <c r="E75" s="151" t="s">
        <v>11</v>
      </c>
      <c r="F75" s="142" t="s">
        <v>90</v>
      </c>
    </row>
    <row r="76" spans="2:6" ht="27.75" customHeight="1">
      <c r="B76" s="154" t="s">
        <v>8</v>
      </c>
      <c r="C76" s="144"/>
      <c r="D76" s="143"/>
      <c r="E76" s="143"/>
      <c r="F76" s="143"/>
    </row>
    <row r="77" spans="2:6" ht="26.25" customHeight="1">
      <c r="B77" s="155" t="s">
        <v>105</v>
      </c>
      <c r="C77" s="140">
        <v>510</v>
      </c>
      <c r="D77" s="151"/>
      <c r="E77" s="151" t="s">
        <v>11</v>
      </c>
      <c r="F77" s="142"/>
    </row>
    <row r="78" spans="2:6" ht="24" customHeight="1">
      <c r="B78" s="160" t="s">
        <v>106</v>
      </c>
      <c r="C78" s="146">
        <v>520</v>
      </c>
      <c r="D78" s="151"/>
      <c r="E78" s="151" t="s">
        <v>11</v>
      </c>
      <c r="F78" s="142"/>
    </row>
    <row r="79" spans="2:6" ht="41.25" customHeight="1">
      <c r="B79" s="160" t="s">
        <v>107</v>
      </c>
      <c r="C79" s="146">
        <v>530</v>
      </c>
      <c r="D79" s="151"/>
      <c r="E79" s="151" t="s">
        <v>11</v>
      </c>
      <c r="F79" s="142"/>
    </row>
    <row r="80" spans="2:6" ht="25.5" customHeight="1">
      <c r="B80" s="160" t="s">
        <v>108</v>
      </c>
      <c r="C80" s="146">
        <v>540</v>
      </c>
      <c r="D80" s="151"/>
      <c r="E80" s="151" t="s">
        <v>11</v>
      </c>
      <c r="F80" s="142"/>
    </row>
    <row r="81" spans="2:6" ht="46.5" customHeight="1">
      <c r="B81" s="161" t="s">
        <v>270</v>
      </c>
      <c r="C81" s="146">
        <v>600</v>
      </c>
      <c r="D81" s="151"/>
      <c r="E81" s="151" t="s">
        <v>11</v>
      </c>
      <c r="F81" s="142"/>
    </row>
    <row r="82" spans="2:6" ht="21" customHeight="1">
      <c r="B82" s="161" t="s">
        <v>271</v>
      </c>
      <c r="C82" s="146">
        <v>700</v>
      </c>
      <c r="D82" s="151"/>
      <c r="E82" s="151" t="s">
        <v>11</v>
      </c>
      <c r="F82" s="142" t="s">
        <v>90</v>
      </c>
    </row>
    <row r="83" spans="2:6" ht="33" customHeight="1">
      <c r="B83" s="145" t="s">
        <v>272</v>
      </c>
      <c r="C83" s="146">
        <v>800</v>
      </c>
      <c r="D83" s="151"/>
      <c r="E83" s="151" t="s">
        <v>11</v>
      </c>
      <c r="F83" s="142" t="s">
        <v>90</v>
      </c>
    </row>
    <row r="84" spans="2:6" ht="57.75" customHeight="1">
      <c r="B84" s="161" t="s">
        <v>273</v>
      </c>
      <c r="C84" s="146">
        <v>900</v>
      </c>
      <c r="D84" s="151"/>
      <c r="E84" s="151" t="s">
        <v>11</v>
      </c>
      <c r="F84" s="142" t="s">
        <v>90</v>
      </c>
    </row>
    <row r="85" spans="2:6" ht="11.25">
      <c r="B85" s="161" t="s">
        <v>145</v>
      </c>
      <c r="C85" s="146">
        <v>1000</v>
      </c>
      <c r="D85" s="151"/>
      <c r="E85" s="151" t="s">
        <v>11</v>
      </c>
      <c r="F85" s="142" t="s">
        <v>90</v>
      </c>
    </row>
    <row r="86" spans="2:6" ht="11.25">
      <c r="B86" s="161" t="s">
        <v>274</v>
      </c>
      <c r="C86" s="146">
        <v>1100</v>
      </c>
      <c r="D86" s="151"/>
      <c r="E86" s="151" t="s">
        <v>11</v>
      </c>
      <c r="F86" s="142" t="s">
        <v>90</v>
      </c>
    </row>
    <row r="87" spans="2:6" ht="11.25">
      <c r="B87" s="152" t="s">
        <v>14</v>
      </c>
      <c r="C87" s="140">
        <v>1200</v>
      </c>
      <c r="D87" s="153">
        <v>2987.87</v>
      </c>
      <c r="E87" s="141">
        <v>14</v>
      </c>
      <c r="F87" s="142" t="s">
        <v>90</v>
      </c>
    </row>
    <row r="88" spans="2:6" ht="23.25" customHeight="1">
      <c r="B88" s="154" t="s">
        <v>8</v>
      </c>
      <c r="C88" s="144"/>
      <c r="D88" s="143"/>
      <c r="E88" s="143"/>
      <c r="F88" s="143"/>
    </row>
    <row r="89" spans="2:6" ht="22.5">
      <c r="B89" s="160" t="s">
        <v>15</v>
      </c>
      <c r="C89" s="146">
        <v>1210</v>
      </c>
      <c r="D89" s="153">
        <v>2885.79</v>
      </c>
      <c r="E89" s="141">
        <v>13.52</v>
      </c>
      <c r="F89" s="142" t="s">
        <v>90</v>
      </c>
    </row>
    <row r="90" spans="2:6" ht="44.25" customHeight="1">
      <c r="B90" s="160" t="s">
        <v>16</v>
      </c>
      <c r="C90" s="146">
        <v>1220</v>
      </c>
      <c r="D90" s="151"/>
      <c r="E90" s="151" t="s">
        <v>11</v>
      </c>
      <c r="F90" s="142" t="s">
        <v>90</v>
      </c>
    </row>
    <row r="91" spans="2:6" ht="22.5">
      <c r="B91" s="160" t="s">
        <v>17</v>
      </c>
      <c r="C91" s="146">
        <v>1230</v>
      </c>
      <c r="D91" s="141">
        <v>102.08</v>
      </c>
      <c r="E91" s="141">
        <v>0.48</v>
      </c>
      <c r="F91" s="142" t="s">
        <v>90</v>
      </c>
    </row>
    <row r="92" spans="2:6" ht="11.25">
      <c r="B92" s="160" t="s">
        <v>18</v>
      </c>
      <c r="C92" s="146">
        <v>1240</v>
      </c>
      <c r="D92" s="162"/>
      <c r="E92" s="162" t="s">
        <v>11</v>
      </c>
      <c r="F92" s="167" t="s">
        <v>90</v>
      </c>
    </row>
    <row r="93" spans="2:6" ht="22.5">
      <c r="B93" s="163" t="s">
        <v>109</v>
      </c>
      <c r="C93" s="164">
        <v>1300</v>
      </c>
      <c r="D93" s="165">
        <v>21344.11</v>
      </c>
      <c r="E93" s="166">
        <v>100</v>
      </c>
      <c r="F93" s="178" t="s">
        <v>90</v>
      </c>
    </row>
    <row r="94" spans="2:5" ht="12.75">
      <c r="B94" s="81"/>
      <c r="C94" s="82"/>
      <c r="D94" s="81"/>
      <c r="E94" s="106"/>
    </row>
    <row r="95" spans="2:5" ht="12.75">
      <c r="B95" s="81"/>
      <c r="C95" s="82"/>
      <c r="D95" s="81"/>
      <c r="E95" s="106"/>
    </row>
    <row r="96" spans="2:4" ht="12">
      <c r="B96" s="79" t="s">
        <v>27</v>
      </c>
      <c r="C96" s="80" t="s">
        <v>363</v>
      </c>
      <c r="D96" s="81"/>
    </row>
    <row r="97" spans="2:4" ht="12">
      <c r="B97" s="81"/>
      <c r="C97" s="82"/>
      <c r="D97" s="81"/>
    </row>
    <row r="98" spans="2:4" ht="12">
      <c r="B98" s="81"/>
      <c r="C98" s="82"/>
      <c r="D98" s="81"/>
    </row>
    <row r="99" spans="2:4" ht="12">
      <c r="B99" s="81"/>
      <c r="C99" s="82"/>
      <c r="D99" s="81"/>
    </row>
    <row r="100" spans="2:4" ht="12">
      <c r="B100" s="79" t="s">
        <v>174</v>
      </c>
      <c r="C100" s="80" t="s">
        <v>243</v>
      </c>
      <c r="D100" s="81"/>
    </row>
    <row r="101" spans="2:4" ht="12">
      <c r="B101" s="81"/>
      <c r="C101" s="82"/>
      <c r="D101" s="81"/>
    </row>
    <row r="102" spans="2:4" ht="12">
      <c r="B102" s="81"/>
      <c r="C102" s="82"/>
      <c r="D102" s="81"/>
    </row>
    <row r="103" spans="2:4" ht="12">
      <c r="B103" s="81"/>
      <c r="C103" s="82"/>
      <c r="D103" s="81"/>
    </row>
    <row r="104" spans="2:4" ht="12">
      <c r="B104" s="79" t="s">
        <v>224</v>
      </c>
      <c r="C104" s="80" t="s">
        <v>225</v>
      </c>
      <c r="D104" s="81"/>
    </row>
  </sheetData>
  <sheetProtection/>
  <mergeCells count="3">
    <mergeCell ref="B9:F9"/>
    <mergeCell ref="B12:F12"/>
    <mergeCell ref="B13:F13"/>
  </mergeCells>
  <printOptions/>
  <pageMargins left="0.5905511811023623" right="0.6299212598425197" top="0.6299212598425197" bottom="0.6692913385826772" header="0.5118110236220472" footer="0.5118110236220472"/>
  <pageSetup fitToHeight="2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31"/>
  <sheetViews>
    <sheetView zoomScalePageLayoutView="0" workbookViewId="0" topLeftCell="A46">
      <selection activeCell="A51" sqref="A51:IV59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5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28</v>
      </c>
    </row>
    <row r="3" spans="2:5" s="4" customFormat="1" ht="12" customHeight="1">
      <c r="B3" s="5"/>
      <c r="C3" s="6"/>
      <c r="D3" s="6"/>
      <c r="E3" s="7" t="s">
        <v>0</v>
      </c>
    </row>
    <row r="4" spans="2:5" s="4" customFormat="1" ht="12" customHeight="1">
      <c r="B4" s="5"/>
      <c r="C4" s="6"/>
      <c r="D4" s="6"/>
      <c r="E4" s="7" t="s">
        <v>1</v>
      </c>
    </row>
    <row r="5" spans="2:5" s="4" customFormat="1" ht="12" customHeight="1">
      <c r="B5" s="5"/>
      <c r="C5" s="6"/>
      <c r="D5" s="6"/>
      <c r="E5" s="7" t="s">
        <v>2</v>
      </c>
    </row>
    <row r="6" spans="2:5" s="4" customFormat="1" ht="12" customHeight="1">
      <c r="B6" s="5"/>
      <c r="C6" s="6"/>
      <c r="D6" s="6"/>
      <c r="E6" s="7" t="s">
        <v>3</v>
      </c>
    </row>
    <row r="7" spans="2:5" s="4" customFormat="1" ht="12" customHeight="1">
      <c r="B7" s="5"/>
      <c r="C7" s="6"/>
      <c r="D7" s="6"/>
      <c r="E7" s="7" t="s">
        <v>4</v>
      </c>
    </row>
    <row r="8" spans="2:5" s="4" customFormat="1" ht="15.75" customHeight="1">
      <c r="B8" s="8" t="s">
        <v>29</v>
      </c>
      <c r="C8" s="9"/>
      <c r="D8" s="9"/>
      <c r="E8" s="9"/>
    </row>
    <row r="9" spans="2:5" s="4" customFormat="1" ht="24" customHeight="1">
      <c r="B9" s="8" t="s">
        <v>361</v>
      </c>
      <c r="C9" s="9"/>
      <c r="D9" s="9"/>
      <c r="E9" s="9"/>
    </row>
    <row r="10" spans="2:5" ht="32.25" customHeight="1">
      <c r="B10" s="38" t="s">
        <v>215</v>
      </c>
      <c r="C10" s="11"/>
      <c r="D10" s="11"/>
      <c r="E10" s="11"/>
    </row>
    <row r="11" spans="2:5" ht="22.5" customHeight="1">
      <c r="B11" s="12" t="s">
        <v>5</v>
      </c>
      <c r="C11" s="11"/>
      <c r="D11" s="11"/>
      <c r="E11" s="11"/>
    </row>
    <row r="12" spans="2:5" s="13" customFormat="1" ht="24.75" customHeight="1">
      <c r="B12" s="192" t="s">
        <v>217</v>
      </c>
      <c r="C12" s="193"/>
      <c r="D12" s="192"/>
      <c r="E12" s="192"/>
    </row>
    <row r="13" spans="2:5" s="13" customFormat="1" ht="23.25" customHeight="1">
      <c r="B13" s="193" t="s">
        <v>173</v>
      </c>
      <c r="C13" s="193"/>
      <c r="D13" s="193"/>
      <c r="E13" s="193"/>
    </row>
    <row r="14" ht="11.25">
      <c r="E14" s="14" t="s">
        <v>6</v>
      </c>
    </row>
    <row r="15" spans="2:5" ht="24" customHeight="1">
      <c r="B15" s="15" t="s">
        <v>30</v>
      </c>
      <c r="C15" s="15" t="s">
        <v>7</v>
      </c>
      <c r="D15" s="15" t="s">
        <v>31</v>
      </c>
      <c r="E15" s="15" t="s">
        <v>32</v>
      </c>
    </row>
    <row r="16" spans="2:5" ht="12.75">
      <c r="B16" s="71">
        <v>1</v>
      </c>
      <c r="C16" s="71">
        <v>2</v>
      </c>
      <c r="D16" s="71">
        <v>3</v>
      </c>
      <c r="E16" s="71">
        <v>4</v>
      </c>
    </row>
    <row r="17" spans="2:5" ht="16.5" customHeight="1">
      <c r="B17" s="72" t="s">
        <v>33</v>
      </c>
      <c r="C17" s="73" t="s">
        <v>178</v>
      </c>
      <c r="D17" s="188">
        <f>29958917.9/1000</f>
        <v>29958.917899999997</v>
      </c>
      <c r="E17" s="188">
        <f>21098876/1000</f>
        <v>21098.876</v>
      </c>
    </row>
    <row r="18" spans="2:5" ht="16.5" customHeight="1">
      <c r="B18" s="72" t="s">
        <v>34</v>
      </c>
      <c r="C18" s="73" t="s">
        <v>179</v>
      </c>
      <c r="D18" s="188">
        <f>(27316091.89+19454.73)/1000</f>
        <v>27335.54662</v>
      </c>
      <c r="E18" s="188">
        <f>(22348775.19+14328.77)/1000</f>
        <v>22363.10396</v>
      </c>
    </row>
    <row r="19" spans="2:5" ht="15" customHeight="1">
      <c r="B19" s="72" t="s">
        <v>35</v>
      </c>
      <c r="C19" s="73" t="s">
        <v>180</v>
      </c>
      <c r="D19" s="188">
        <f>D17-D18</f>
        <v>2623.3712799999957</v>
      </c>
      <c r="E19" s="188">
        <f>E17-E18</f>
        <v>-1264.2279600000002</v>
      </c>
    </row>
    <row r="20" spans="2:5" ht="34.5" customHeight="1">
      <c r="B20" s="118" t="s">
        <v>36</v>
      </c>
      <c r="C20" s="73" t="s">
        <v>181</v>
      </c>
      <c r="D20" s="188">
        <v>0</v>
      </c>
      <c r="E20" s="188">
        <v>0</v>
      </c>
    </row>
    <row r="21" spans="2:5" ht="26.25" customHeight="1">
      <c r="B21" s="74" t="s">
        <v>37</v>
      </c>
      <c r="C21" s="73" t="s">
        <v>182</v>
      </c>
      <c r="D21" s="188">
        <v>0</v>
      </c>
      <c r="E21" s="188">
        <v>0</v>
      </c>
    </row>
    <row r="22" spans="2:5" ht="33.75" customHeight="1">
      <c r="B22" s="74" t="s">
        <v>230</v>
      </c>
      <c r="C22" s="73" t="s">
        <v>183</v>
      </c>
      <c r="D22" s="188">
        <v>0</v>
      </c>
      <c r="E22" s="188">
        <v>0</v>
      </c>
    </row>
    <row r="23" spans="2:5" ht="15.75" customHeight="1">
      <c r="B23" s="74" t="s">
        <v>38</v>
      </c>
      <c r="C23" s="73" t="s">
        <v>184</v>
      </c>
      <c r="D23" s="188">
        <v>0</v>
      </c>
      <c r="E23" s="188">
        <v>0</v>
      </c>
    </row>
    <row r="24" spans="2:5" ht="17.25" customHeight="1">
      <c r="B24" s="74" t="s">
        <v>39</v>
      </c>
      <c r="C24" s="73" t="s">
        <v>185</v>
      </c>
      <c r="D24" s="188">
        <v>0</v>
      </c>
      <c r="E24" s="188">
        <v>0</v>
      </c>
    </row>
    <row r="25" spans="2:5" ht="12.75" customHeight="1">
      <c r="B25" s="74" t="s">
        <v>231</v>
      </c>
      <c r="C25" s="73" t="s">
        <v>206</v>
      </c>
      <c r="D25" s="188">
        <v>0</v>
      </c>
      <c r="E25" s="188">
        <v>0</v>
      </c>
    </row>
    <row r="26" spans="2:5" ht="15" customHeight="1">
      <c r="B26" s="74" t="s">
        <v>40</v>
      </c>
      <c r="C26" s="75" t="s">
        <v>188</v>
      </c>
      <c r="D26" s="188">
        <f>((102081-28777.5)-(223290-4220)+281810)/1000</f>
        <v>136.0435</v>
      </c>
      <c r="E26" s="188">
        <f>((156985-0)-(395406-50965.27)+538380.73)/1000</f>
        <v>350.925</v>
      </c>
    </row>
    <row r="27" spans="2:5" ht="12.75" customHeight="1">
      <c r="B27" s="74" t="s">
        <v>41</v>
      </c>
      <c r="C27" s="75" t="s">
        <v>189</v>
      </c>
      <c r="D27" s="188">
        <f>33875.22/1000</f>
        <v>33.87522</v>
      </c>
      <c r="E27" s="188">
        <f>72831/1000</f>
        <v>72.831</v>
      </c>
    </row>
    <row r="28" spans="2:5" ht="17.25" customHeight="1">
      <c r="B28" s="74" t="s">
        <v>42</v>
      </c>
      <c r="C28" s="75" t="s">
        <v>190</v>
      </c>
      <c r="D28" s="188">
        <v>0</v>
      </c>
      <c r="E28" s="188">
        <v>0</v>
      </c>
    </row>
    <row r="29" spans="2:5" ht="18" customHeight="1">
      <c r="B29" s="74" t="s">
        <v>43</v>
      </c>
      <c r="C29" s="75" t="s">
        <v>213</v>
      </c>
      <c r="D29" s="188">
        <v>0</v>
      </c>
      <c r="E29" s="188">
        <v>0</v>
      </c>
    </row>
    <row r="30" spans="2:5" ht="27.75" customHeight="1">
      <c r="B30" s="74" t="s">
        <v>44</v>
      </c>
      <c r="C30" s="75" t="s">
        <v>214</v>
      </c>
      <c r="D30" s="188">
        <f>D32+D33</f>
        <v>1000.64289</v>
      </c>
      <c r="E30" s="188">
        <f>E32+E33</f>
        <v>-341.89025000000004</v>
      </c>
    </row>
    <row r="31" spans="2:5" ht="12.75">
      <c r="B31" s="119" t="s">
        <v>45</v>
      </c>
      <c r="C31" s="120"/>
      <c r="D31" s="188"/>
      <c r="E31" s="188"/>
    </row>
    <row r="32" spans="2:5" ht="12.75" customHeight="1">
      <c r="B32" s="76" t="s">
        <v>226</v>
      </c>
      <c r="C32" s="75" t="s">
        <v>232</v>
      </c>
      <c r="D32" s="188">
        <f>838690.99/1000</f>
        <v>838.6909899999999</v>
      </c>
      <c r="E32" s="188">
        <f>-89987.75/1000</f>
        <v>-89.98775</v>
      </c>
    </row>
    <row r="33" spans="2:5" ht="15" customHeight="1">
      <c r="B33" s="76" t="s">
        <v>227</v>
      </c>
      <c r="C33" s="75" t="s">
        <v>233</v>
      </c>
      <c r="D33" s="188">
        <f>161951.9/1000</f>
        <v>161.9519</v>
      </c>
      <c r="E33" s="188">
        <f>-251902.5/1000</f>
        <v>-251.9025</v>
      </c>
    </row>
    <row r="34" spans="2:5" ht="15" customHeight="1">
      <c r="B34" s="76" t="s">
        <v>228</v>
      </c>
      <c r="C34" s="75" t="s">
        <v>234</v>
      </c>
      <c r="D34" s="188">
        <v>0</v>
      </c>
      <c r="E34" s="188">
        <v>0</v>
      </c>
    </row>
    <row r="35" spans="2:5" ht="27.75" customHeight="1">
      <c r="B35" s="74" t="s">
        <v>235</v>
      </c>
      <c r="C35" s="75">
        <v>150</v>
      </c>
      <c r="D35" s="188">
        <f>D37+D38+D39+D40</f>
        <v>-0.6809299999999999</v>
      </c>
      <c r="E35" s="188">
        <f>E37+E38+E39+E40</f>
        <v>-34.04</v>
      </c>
    </row>
    <row r="36" spans="2:5" ht="12.75">
      <c r="B36" s="119" t="s">
        <v>45</v>
      </c>
      <c r="C36" s="120"/>
      <c r="D36" s="188"/>
      <c r="E36" s="188"/>
    </row>
    <row r="37" spans="2:5" ht="12" customHeight="1">
      <c r="B37" s="76" t="s">
        <v>226</v>
      </c>
      <c r="C37" s="75" t="s">
        <v>236</v>
      </c>
      <c r="D37" s="188">
        <v>0</v>
      </c>
      <c r="E37" s="188">
        <v>0</v>
      </c>
    </row>
    <row r="38" spans="2:5" ht="11.25" customHeight="1">
      <c r="B38" s="76" t="s">
        <v>227</v>
      </c>
      <c r="C38" s="75" t="s">
        <v>237</v>
      </c>
      <c r="D38" s="188">
        <f>-680.93/1000</f>
        <v>-0.6809299999999999</v>
      </c>
      <c r="E38" s="188">
        <f>-34040/1000</f>
        <v>-34.04</v>
      </c>
    </row>
    <row r="39" spans="2:5" ht="11.25" customHeight="1">
      <c r="B39" s="76" t="s">
        <v>46</v>
      </c>
      <c r="C39" s="75" t="s">
        <v>238</v>
      </c>
      <c r="D39" s="188">
        <v>0</v>
      </c>
      <c r="E39" s="188">
        <v>0</v>
      </c>
    </row>
    <row r="40" spans="2:5" ht="11.25" customHeight="1">
      <c r="B40" s="76" t="s">
        <v>229</v>
      </c>
      <c r="C40" s="75" t="s">
        <v>239</v>
      </c>
      <c r="D40" s="188">
        <v>0</v>
      </c>
      <c r="E40" s="188">
        <v>0</v>
      </c>
    </row>
    <row r="41" spans="2:5" ht="56.25" customHeight="1">
      <c r="B41" s="74" t="s">
        <v>240</v>
      </c>
      <c r="C41" s="75" t="s">
        <v>219</v>
      </c>
      <c r="D41" s="188">
        <v>0</v>
      </c>
      <c r="E41" s="188">
        <v>0</v>
      </c>
    </row>
    <row r="42" spans="2:5" ht="48" customHeight="1">
      <c r="B42" s="74" t="s">
        <v>241</v>
      </c>
      <c r="C42" s="75" t="s">
        <v>220</v>
      </c>
      <c r="D42" s="188">
        <f>D43+3150/1000+300/1000</f>
        <v>294.30076</v>
      </c>
      <c r="E42" s="188">
        <f>E43+2625/1000+300/1000</f>
        <v>406.41997</v>
      </c>
    </row>
    <row r="43" spans="2:5" ht="17.25" customHeight="1">
      <c r="B43" s="74" t="s">
        <v>47</v>
      </c>
      <c r="C43" s="75" t="s">
        <v>221</v>
      </c>
      <c r="D43" s="188">
        <f>290850.76/1000</f>
        <v>290.85076000000004</v>
      </c>
      <c r="E43" s="188">
        <f>403494.97/1000</f>
        <v>403.49496999999997</v>
      </c>
    </row>
    <row r="44" spans="2:5" ht="17.25" customHeight="1">
      <c r="B44" s="74" t="s">
        <v>48</v>
      </c>
      <c r="C44" s="75" t="s">
        <v>222</v>
      </c>
      <c r="D44" s="188">
        <f>154182.63/1000</f>
        <v>154.18263000000002</v>
      </c>
      <c r="E44" s="188">
        <f>572647.85/1000</f>
        <v>572.64785</v>
      </c>
    </row>
    <row r="45" spans="2:5" ht="16.5" customHeight="1">
      <c r="B45" s="74" t="s">
        <v>49</v>
      </c>
      <c r="C45" s="75" t="s">
        <v>223</v>
      </c>
      <c r="D45" s="188">
        <v>0</v>
      </c>
      <c r="E45" s="188">
        <v>0</v>
      </c>
    </row>
    <row r="46" spans="2:5" ht="29.25" customHeight="1">
      <c r="B46" s="74" t="s">
        <v>50</v>
      </c>
      <c r="C46" s="75" t="s">
        <v>191</v>
      </c>
      <c r="D46" s="188">
        <f>119500/1000</f>
        <v>119.5</v>
      </c>
      <c r="E46" s="188">
        <f>47800/1000</f>
        <v>47.8</v>
      </c>
    </row>
    <row r="47" spans="2:5" ht="30.75" customHeight="1">
      <c r="B47" s="74" t="s">
        <v>242</v>
      </c>
      <c r="C47" s="75" t="s">
        <v>192</v>
      </c>
      <c r="D47" s="188">
        <f>4518461.56/1000</f>
        <v>4518.46156</v>
      </c>
      <c r="E47" s="188">
        <f>6038345.31/1000</f>
        <v>6038.34531</v>
      </c>
    </row>
    <row r="48" spans="2:5" ht="72.75" customHeight="1">
      <c r="B48" s="70" t="s">
        <v>51</v>
      </c>
      <c r="C48" s="75" t="s">
        <v>193</v>
      </c>
      <c r="D48" s="188">
        <f>D19+D22+D25+D26+D27+D28+D29+D30+D35+D41+D44+D46-D42-D47-D45</f>
        <v>-745.8277300000045</v>
      </c>
      <c r="E48" s="188">
        <f>E19+E22+E25+E26+E27+E28+E29+E30+E35+E41+E44+E46-E42-E47-E45</f>
        <v>-7040.71964</v>
      </c>
    </row>
    <row r="49" spans="2:5" ht="12.75">
      <c r="B49" s="101"/>
      <c r="C49" s="102"/>
      <c r="D49" s="103"/>
      <c r="E49" s="106"/>
    </row>
    <row r="50" spans="2:5" ht="12.75">
      <c r="B50" s="101"/>
      <c r="C50" s="102"/>
      <c r="D50" s="101"/>
      <c r="E50" s="106"/>
    </row>
    <row r="51" spans="2:4" ht="12">
      <c r="B51" s="79" t="s">
        <v>27</v>
      </c>
      <c r="C51" s="80" t="s">
        <v>363</v>
      </c>
      <c r="D51" s="81"/>
    </row>
    <row r="52" spans="2:4" ht="12">
      <c r="B52" s="81"/>
      <c r="C52" s="82"/>
      <c r="D52" s="81"/>
    </row>
    <row r="53" spans="2:4" ht="12">
      <c r="B53" s="81"/>
      <c r="C53" s="82"/>
      <c r="D53" s="81"/>
    </row>
    <row r="54" spans="2:4" ht="12">
      <c r="B54" s="81"/>
      <c r="C54" s="82"/>
      <c r="D54" s="81"/>
    </row>
    <row r="55" spans="2:4" ht="12">
      <c r="B55" s="79" t="s">
        <v>174</v>
      </c>
      <c r="C55" s="80" t="s">
        <v>243</v>
      </c>
      <c r="D55" s="81"/>
    </row>
    <row r="56" spans="2:4" ht="12">
      <c r="B56" s="81"/>
      <c r="C56" s="82"/>
      <c r="D56" s="81"/>
    </row>
    <row r="57" spans="2:4" ht="12">
      <c r="B57" s="81"/>
      <c r="C57" s="82"/>
      <c r="D57" s="81"/>
    </row>
    <row r="58" spans="2:4" ht="12">
      <c r="B58" s="81"/>
      <c r="C58" s="82"/>
      <c r="D58" s="81"/>
    </row>
    <row r="59" spans="2:4" ht="12">
      <c r="B59" s="79" t="s">
        <v>224</v>
      </c>
      <c r="C59" s="80" t="s">
        <v>225</v>
      </c>
      <c r="D59" s="81"/>
    </row>
    <row r="60" ht="11.25">
      <c r="D60" s="69"/>
    </row>
    <row r="61" spans="2:5" ht="6.75" customHeight="1">
      <c r="B61" s="17"/>
      <c r="C61" s="18"/>
      <c r="D61" s="17"/>
      <c r="E61" s="106"/>
    </row>
    <row r="62" spans="2:5" ht="6.75" customHeight="1">
      <c r="B62" s="17"/>
      <c r="C62" s="18"/>
      <c r="D62" s="17"/>
      <c r="E62" s="106"/>
    </row>
    <row r="63" spans="2:5" ht="12.75">
      <c r="B63" s="79"/>
      <c r="C63" s="80"/>
      <c r="D63" s="81"/>
      <c r="E63" s="106"/>
    </row>
    <row r="64" spans="2:5" ht="12.75">
      <c r="B64" s="81"/>
      <c r="C64" s="82"/>
      <c r="D64" s="81"/>
      <c r="E64" s="106"/>
    </row>
    <row r="65" spans="2:5" ht="12.75">
      <c r="B65" s="81"/>
      <c r="C65" s="82"/>
      <c r="D65" s="81"/>
      <c r="E65" s="106"/>
    </row>
    <row r="66" spans="2:5" ht="12.75">
      <c r="B66" s="81"/>
      <c r="C66" s="82"/>
      <c r="D66" s="81"/>
      <c r="E66" s="106"/>
    </row>
    <row r="67" spans="2:5" ht="12.75">
      <c r="B67" s="79"/>
      <c r="C67" s="80"/>
      <c r="D67" s="81"/>
      <c r="E67" s="106"/>
    </row>
    <row r="68" spans="2:5" ht="12.75">
      <c r="B68" s="81"/>
      <c r="C68" s="82"/>
      <c r="D68" s="81"/>
      <c r="E68" s="106"/>
    </row>
    <row r="69" spans="2:5" ht="12.75">
      <c r="B69" s="81"/>
      <c r="C69" s="82"/>
      <c r="D69" s="81"/>
      <c r="E69" s="106"/>
    </row>
    <row r="70" spans="2:5" ht="12.75">
      <c r="B70" s="81"/>
      <c r="C70" s="82"/>
      <c r="D70" s="81"/>
      <c r="E70" s="106"/>
    </row>
    <row r="71" spans="2:5" ht="12.75">
      <c r="B71" s="79"/>
      <c r="C71" s="80"/>
      <c r="D71" s="81"/>
      <c r="E71" s="106"/>
    </row>
    <row r="72" spans="2:5" ht="12.75">
      <c r="B72" s="81"/>
      <c r="C72" s="82"/>
      <c r="D72" s="81"/>
      <c r="E72" s="106"/>
    </row>
    <row r="73" spans="2:5" ht="12.75">
      <c r="B73" s="81"/>
      <c r="C73" s="82"/>
      <c r="D73" s="81"/>
      <c r="E73" s="106"/>
    </row>
    <row r="74" ht="12.75">
      <c r="E74" s="106"/>
    </row>
    <row r="75" ht="12.75">
      <c r="E75" s="106"/>
    </row>
    <row r="76" ht="12.75">
      <c r="E76" s="106"/>
    </row>
    <row r="77" ht="12.75">
      <c r="E77" s="106"/>
    </row>
    <row r="78" ht="12.75">
      <c r="E78" s="106"/>
    </row>
    <row r="79" ht="12.75">
      <c r="E79" s="106"/>
    </row>
    <row r="80" ht="12.75">
      <c r="E80" s="106"/>
    </row>
    <row r="81" ht="12.75">
      <c r="E81" s="106"/>
    </row>
    <row r="82" ht="12.75">
      <c r="E82" s="106"/>
    </row>
    <row r="83" ht="12.75">
      <c r="E83" s="106"/>
    </row>
    <row r="84" ht="12.75">
      <c r="E84" s="106"/>
    </row>
    <row r="85" ht="12.75">
      <c r="E85" s="106"/>
    </row>
    <row r="86" ht="12.75">
      <c r="E86" s="106"/>
    </row>
    <row r="87" ht="12.75">
      <c r="E87" s="106"/>
    </row>
    <row r="88" ht="12.75">
      <c r="E88" s="106"/>
    </row>
    <row r="89" ht="12.75">
      <c r="E89" s="106"/>
    </row>
    <row r="90" ht="12.75">
      <c r="E90" s="106"/>
    </row>
    <row r="91" ht="12.75">
      <c r="E91" s="106"/>
    </row>
    <row r="92" ht="12.75">
      <c r="E92" s="106"/>
    </row>
    <row r="93" ht="12.75">
      <c r="E93" s="106"/>
    </row>
    <row r="94" ht="12.75">
      <c r="E94" s="106"/>
    </row>
    <row r="95" ht="12.75">
      <c r="E95" s="106"/>
    </row>
    <row r="96" ht="12.75">
      <c r="E96" s="106"/>
    </row>
    <row r="97" ht="12.75">
      <c r="E97" s="106"/>
    </row>
    <row r="98" ht="12.75">
      <c r="E98" s="106"/>
    </row>
    <row r="99" ht="12.75">
      <c r="E99" s="106"/>
    </row>
    <row r="100" ht="12.75">
      <c r="E100" s="106"/>
    </row>
    <row r="101" ht="12.75">
      <c r="E101" s="106"/>
    </row>
    <row r="102" ht="12.75">
      <c r="E102" s="106"/>
    </row>
    <row r="103" ht="12.75">
      <c r="E103" s="106"/>
    </row>
    <row r="104" ht="12.75">
      <c r="E104" s="106"/>
    </row>
    <row r="105" ht="12.75">
      <c r="E105" s="106"/>
    </row>
    <row r="106" ht="12.75">
      <c r="E106" s="106"/>
    </row>
    <row r="107" ht="12.75">
      <c r="E107" s="106"/>
    </row>
    <row r="108" ht="12.75">
      <c r="E108" s="106"/>
    </row>
    <row r="109" ht="12.75">
      <c r="E109" s="106"/>
    </row>
    <row r="110" ht="12.75">
      <c r="E110" s="106"/>
    </row>
    <row r="111" ht="12.75">
      <c r="E111" s="106"/>
    </row>
    <row r="112" ht="12.75">
      <c r="E112" s="106"/>
    </row>
    <row r="113" ht="12.75">
      <c r="E113" s="106"/>
    </row>
    <row r="114" ht="12.75">
      <c r="E114" s="106"/>
    </row>
    <row r="115" ht="12.75">
      <c r="E115" s="106"/>
    </row>
    <row r="116" ht="12.75">
      <c r="E116" s="106"/>
    </row>
    <row r="117" ht="12.75">
      <c r="E117" s="106"/>
    </row>
    <row r="118" ht="12.75">
      <c r="E118" s="106"/>
    </row>
    <row r="119" ht="12.75">
      <c r="E119" s="106"/>
    </row>
    <row r="120" ht="12.75">
      <c r="E120" s="106"/>
    </row>
    <row r="121" ht="12.75">
      <c r="E121" s="106"/>
    </row>
    <row r="122" ht="12.75">
      <c r="E122" s="106"/>
    </row>
    <row r="123" ht="12.75">
      <c r="E123" s="106"/>
    </row>
    <row r="124" ht="11.25">
      <c r="E124" s="101"/>
    </row>
    <row r="125" ht="11.25">
      <c r="E125" s="101"/>
    </row>
    <row r="126" ht="11.25">
      <c r="E126" s="101"/>
    </row>
    <row r="127" ht="11.25">
      <c r="E127" s="101"/>
    </row>
    <row r="128" ht="11.25">
      <c r="E128" s="101"/>
    </row>
    <row r="129" ht="11.25">
      <c r="E129" s="101"/>
    </row>
    <row r="130" ht="11.25">
      <c r="E130" s="101"/>
    </row>
    <row r="131" ht="11.25">
      <c r="E131" s="101"/>
    </row>
  </sheetData>
  <sheetProtection/>
  <mergeCells count="3">
    <mergeCell ref="B12:C12"/>
    <mergeCell ref="D12:E12"/>
    <mergeCell ref="B13:E13"/>
  </mergeCells>
  <printOptions/>
  <pageMargins left="0.59" right="0.75" top="0.54" bottom="0.53" header="0.5" footer="0.5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2"/>
  <sheetViews>
    <sheetView zoomScalePageLayoutView="0" workbookViewId="0" topLeftCell="A42">
      <selection activeCell="DM39" sqref="DM39"/>
    </sheetView>
  </sheetViews>
  <sheetFormatPr defaultColWidth="1.0078125" defaultRowHeight="11.25"/>
  <cols>
    <col min="1" max="14" width="1.0078125" style="20" customWidth="1"/>
    <col min="15" max="15" width="37.83203125" style="20" customWidth="1"/>
    <col min="16" max="36" width="1.0078125" style="20" customWidth="1"/>
    <col min="37" max="37" width="3.66015625" style="20" customWidth="1"/>
    <col min="38" max="38" width="29.5" style="20" customWidth="1"/>
    <col min="39" max="108" width="1.0078125" style="20" customWidth="1"/>
    <col min="109" max="109" width="1.0078125" style="20" hidden="1" customWidth="1"/>
    <col min="110" max="16384" width="1.0078125" style="20" customWidth="1"/>
  </cols>
  <sheetData>
    <row r="1" s="19" customFormat="1" ht="12" customHeight="1">
      <c r="BS1" s="19" t="s">
        <v>52</v>
      </c>
    </row>
    <row r="2" s="19" customFormat="1" ht="12" customHeight="1">
      <c r="BS2" s="19" t="s">
        <v>0</v>
      </c>
    </row>
    <row r="3" s="19" customFormat="1" ht="12" customHeight="1">
      <c r="BS3" s="19" t="s">
        <v>53</v>
      </c>
    </row>
    <row r="4" s="19" customFormat="1" ht="12" customHeight="1">
      <c r="BS4" s="19" t="s">
        <v>54</v>
      </c>
    </row>
    <row r="5" s="19" customFormat="1" ht="12" customHeight="1">
      <c r="BS5" s="19" t="s">
        <v>55</v>
      </c>
    </row>
    <row r="7" spans="1:107" ht="16.5">
      <c r="A7" s="254" t="s">
        <v>340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</row>
    <row r="8" spans="11:97" ht="15.75">
      <c r="K8" s="255" t="s">
        <v>215</v>
      </c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</row>
    <row r="9" spans="11:97" s="19" customFormat="1" ht="25.5" customHeight="1">
      <c r="K9" s="256" t="s">
        <v>56</v>
      </c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57</v>
      </c>
    </row>
    <row r="12" spans="1:107" ht="15.75">
      <c r="A12" s="20" t="s">
        <v>58</v>
      </c>
      <c r="AC12" s="255" t="s">
        <v>59</v>
      </c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</row>
    <row r="14" ht="15.75">
      <c r="H14" s="20" t="s">
        <v>60</v>
      </c>
    </row>
    <row r="16" spans="1:107" ht="63.75" customHeight="1">
      <c r="A16" s="242" t="s">
        <v>61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4"/>
      <c r="AQ16" s="242" t="s">
        <v>62</v>
      </c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4"/>
      <c r="BG16" s="242" t="s">
        <v>63</v>
      </c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4"/>
      <c r="BV16" s="242" t="s">
        <v>64</v>
      </c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4"/>
      <c r="CI16" s="242" t="s">
        <v>65</v>
      </c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4"/>
    </row>
    <row r="17" spans="1:107" ht="15.75">
      <c r="A17" s="239">
        <v>1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7"/>
      <c r="AQ17" s="239">
        <v>2</v>
      </c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7"/>
      <c r="BG17" s="239">
        <v>3</v>
      </c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7"/>
      <c r="BV17" s="239">
        <v>4</v>
      </c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7"/>
      <c r="CI17" s="239">
        <v>5</v>
      </c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7"/>
    </row>
    <row r="18" spans="1:107" ht="15.75">
      <c r="A18" s="245" t="s">
        <v>11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7"/>
      <c r="AQ18" s="239" t="s">
        <v>11</v>
      </c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7"/>
      <c r="BG18" s="225" t="s">
        <v>11</v>
      </c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9"/>
      <c r="BV18" s="230" t="s">
        <v>11</v>
      </c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2"/>
      <c r="CI18" s="230" t="s">
        <v>11</v>
      </c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2"/>
    </row>
    <row r="19" spans="1:107" ht="15.75">
      <c r="A19" s="219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1"/>
      <c r="AQ19" s="250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2"/>
      <c r="BF19" s="253"/>
      <c r="BG19" s="236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8"/>
      <c r="BV19" s="230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2"/>
      <c r="CI19" s="230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2"/>
    </row>
    <row r="21" ht="15.75">
      <c r="H21" s="20" t="s">
        <v>66</v>
      </c>
    </row>
    <row r="23" ht="15.75">
      <c r="H23" s="20" t="s">
        <v>67</v>
      </c>
    </row>
    <row r="25" spans="1:107" s="22" customFormat="1" ht="123" customHeight="1">
      <c r="A25" s="233" t="s">
        <v>68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5"/>
      <c r="P25" s="233" t="s">
        <v>69</v>
      </c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5"/>
      <c r="AM25" s="233" t="s">
        <v>70</v>
      </c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5"/>
      <c r="BB25" s="233" t="s">
        <v>71</v>
      </c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5"/>
      <c r="BN25" s="233" t="s">
        <v>72</v>
      </c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5"/>
      <c r="CC25" s="233" t="s">
        <v>73</v>
      </c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5"/>
      <c r="CP25" s="233" t="s">
        <v>74</v>
      </c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5"/>
    </row>
    <row r="26" spans="1:107" ht="82.5" customHeight="1" hidden="1">
      <c r="A26" s="216" t="s">
        <v>275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8"/>
      <c r="P26" s="219" t="s">
        <v>278</v>
      </c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1"/>
      <c r="AM26" s="222">
        <f>2386750/1000</f>
        <v>2386.75</v>
      </c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4"/>
      <c r="BB26" s="225">
        <v>0.1019</v>
      </c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7"/>
      <c r="BN26" s="225">
        <v>0.1</v>
      </c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9"/>
      <c r="CC26" s="230" t="s">
        <v>285</v>
      </c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2"/>
      <c r="CP26" s="230" t="s">
        <v>286</v>
      </c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2"/>
    </row>
    <row r="27" spans="1:107" ht="82.5" customHeight="1" hidden="1">
      <c r="A27" s="216" t="s">
        <v>275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8"/>
      <c r="P27" s="219" t="s">
        <v>278</v>
      </c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1"/>
      <c r="AM27" s="222">
        <f>2930400/1000</f>
        <v>2930.4</v>
      </c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4"/>
      <c r="BB27" s="225">
        <v>0.1202</v>
      </c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7"/>
      <c r="BN27" s="225">
        <v>0.1</v>
      </c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9"/>
      <c r="CC27" s="230" t="s">
        <v>276</v>
      </c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2"/>
      <c r="CP27" s="230" t="s">
        <v>277</v>
      </c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2"/>
    </row>
    <row r="28" spans="1:107" ht="82.5" customHeight="1" hidden="1">
      <c r="A28" s="216" t="s">
        <v>275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8"/>
      <c r="P28" s="219" t="s">
        <v>278</v>
      </c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1"/>
      <c r="AM28" s="222">
        <f>2920632/1000</f>
        <v>2920.632</v>
      </c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4"/>
      <c r="BB28" s="225">
        <v>0.1184</v>
      </c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7"/>
      <c r="BN28" s="225">
        <v>0.1</v>
      </c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9"/>
      <c r="CC28" s="230" t="s">
        <v>279</v>
      </c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2"/>
      <c r="CP28" s="230" t="s">
        <v>280</v>
      </c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2"/>
    </row>
    <row r="29" spans="1:107" ht="82.5" customHeight="1" hidden="1">
      <c r="A29" s="216" t="s">
        <v>275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8"/>
      <c r="P29" s="219" t="s">
        <v>278</v>
      </c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1"/>
      <c r="AM29" s="222">
        <f>2936024/1000</f>
        <v>2936.024</v>
      </c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4"/>
      <c r="BB29" s="225">
        <v>0.1153</v>
      </c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7"/>
      <c r="BN29" s="225">
        <v>0.1</v>
      </c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9"/>
      <c r="CC29" s="230" t="s">
        <v>281</v>
      </c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2"/>
      <c r="CP29" s="230" t="s">
        <v>282</v>
      </c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2"/>
    </row>
    <row r="30" ht="15.75">
      <c r="A30" s="20" t="s">
        <v>75</v>
      </c>
    </row>
    <row r="32" spans="1:107" s="22" customFormat="1" ht="150.75" customHeight="1">
      <c r="A32" s="233" t="s">
        <v>68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5"/>
      <c r="P32" s="233" t="s">
        <v>69</v>
      </c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5"/>
      <c r="AM32" s="233" t="s">
        <v>70</v>
      </c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5"/>
      <c r="BB32" s="233" t="s">
        <v>76</v>
      </c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5"/>
      <c r="BO32" s="233" t="s">
        <v>77</v>
      </c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5"/>
      <c r="CD32" s="233" t="s">
        <v>73</v>
      </c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5"/>
      <c r="CQ32" s="233" t="s">
        <v>74</v>
      </c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5"/>
    </row>
    <row r="33" spans="1:107" ht="15.75">
      <c r="A33" s="239">
        <v>1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7"/>
      <c r="P33" s="239">
        <v>2</v>
      </c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7"/>
      <c r="AM33" s="239">
        <v>3</v>
      </c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7"/>
      <c r="BB33" s="239">
        <v>4</v>
      </c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7"/>
      <c r="BO33" s="239">
        <v>5</v>
      </c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7"/>
      <c r="CD33" s="239">
        <v>6</v>
      </c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7"/>
      <c r="CQ33" s="239">
        <v>7</v>
      </c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7"/>
    </row>
    <row r="35" spans="1:107" ht="15.75" customHeight="1">
      <c r="A35" s="249" t="s">
        <v>78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V35" s="257" t="s">
        <v>364</v>
      </c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</row>
    <row r="36" spans="1:107" s="19" customFormat="1" ht="12.75" customHeight="1">
      <c r="A36" s="256" t="s">
        <v>79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BA36" s="248" t="s">
        <v>80</v>
      </c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3"/>
      <c r="BT36" s="23"/>
      <c r="BU36" s="23"/>
      <c r="BV36" s="248" t="s">
        <v>81</v>
      </c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</row>
    <row r="37" spans="1:49" ht="15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</row>
    <row r="38" spans="1:107" ht="35.25" customHeight="1">
      <c r="A38" s="258" t="s">
        <v>174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V38" s="257" t="s">
        <v>82</v>
      </c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</row>
    <row r="39" spans="1:107" s="19" customFormat="1" ht="12.75" customHeight="1">
      <c r="A39" s="256" t="s">
        <v>79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BA39" s="248" t="s">
        <v>80</v>
      </c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3"/>
      <c r="BT39" s="23"/>
      <c r="BU39" s="23"/>
      <c r="BV39" s="248" t="s">
        <v>81</v>
      </c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</row>
    <row r="41" spans="2:107" ht="34.5" customHeight="1">
      <c r="B41" s="249" t="s">
        <v>224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5"/>
      <c r="AZ41" s="25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6"/>
      <c r="BT41" s="26"/>
      <c r="BU41" s="26"/>
      <c r="BV41" s="249"/>
      <c r="BW41" s="249"/>
      <c r="BX41" s="249"/>
      <c r="BY41" s="249"/>
      <c r="BZ41" s="249"/>
      <c r="CA41" s="249"/>
      <c r="CB41" s="249"/>
      <c r="CC41" s="249"/>
      <c r="CD41" s="249"/>
      <c r="CE41" s="249"/>
      <c r="CF41" s="249"/>
      <c r="CG41" s="249"/>
      <c r="CH41" s="249"/>
      <c r="CI41" s="249"/>
      <c r="CJ41" s="249"/>
      <c r="CK41" s="249"/>
      <c r="CL41" s="249"/>
      <c r="CM41" s="249"/>
      <c r="CN41" s="249"/>
      <c r="CO41" s="249"/>
      <c r="CP41" s="249"/>
      <c r="CQ41" s="249"/>
      <c r="CR41" s="249"/>
      <c r="CS41" s="249"/>
      <c r="CT41" s="249"/>
      <c r="CU41" s="249"/>
      <c r="CV41" s="249"/>
      <c r="CW41" s="249"/>
      <c r="CX41" s="249"/>
      <c r="CY41" s="249"/>
      <c r="CZ41" s="249"/>
      <c r="DA41" s="249"/>
      <c r="DB41" s="249"/>
      <c r="DC41" s="249"/>
    </row>
    <row r="42" spans="2:107" ht="22.5" customHeight="1">
      <c r="B42" s="256" t="s">
        <v>79</v>
      </c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"/>
      <c r="AZ42" s="25"/>
      <c r="BA42" s="256" t="s">
        <v>80</v>
      </c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6"/>
      <c r="BR42" s="256"/>
      <c r="BS42" s="25"/>
      <c r="BT42" s="25"/>
      <c r="BU42" s="25"/>
      <c r="BV42" s="256" t="s">
        <v>81</v>
      </c>
      <c r="BW42" s="256"/>
      <c r="BX42" s="256"/>
      <c r="BY42" s="256"/>
      <c r="BZ42" s="256"/>
      <c r="CA42" s="256"/>
      <c r="CB42" s="256"/>
      <c r="CC42" s="256"/>
      <c r="CD42" s="256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56"/>
    </row>
  </sheetData>
  <sheetProtection/>
  <mergeCells count="91">
    <mergeCell ref="CP29:DC29"/>
    <mergeCell ref="A29:O29"/>
    <mergeCell ref="P29:AL29"/>
    <mergeCell ref="AM29:BA29"/>
    <mergeCell ref="BB29:BM29"/>
    <mergeCell ref="BN29:CB29"/>
    <mergeCell ref="CC29:CO29"/>
    <mergeCell ref="A27:O27"/>
    <mergeCell ref="P27:AL27"/>
    <mergeCell ref="AM27:BA27"/>
    <mergeCell ref="BB27:BM27"/>
    <mergeCell ref="BN27:CB27"/>
    <mergeCell ref="CC27:CO27"/>
    <mergeCell ref="A26:O26"/>
    <mergeCell ref="P26:AL26"/>
    <mergeCell ref="AM26:BA26"/>
    <mergeCell ref="BB26:BM26"/>
    <mergeCell ref="BN26:CB26"/>
    <mergeCell ref="CC26:CO26"/>
    <mergeCell ref="AM25:BA25"/>
    <mergeCell ref="BO33:CC33"/>
    <mergeCell ref="P32:AL32"/>
    <mergeCell ref="AM33:BA33"/>
    <mergeCell ref="BB33:BN33"/>
    <mergeCell ref="CD33:CP33"/>
    <mergeCell ref="AM32:BA32"/>
    <mergeCell ref="CP26:DC26"/>
    <mergeCell ref="CP27:DC27"/>
    <mergeCell ref="CP28:DC28"/>
    <mergeCell ref="BA41:BR41"/>
    <mergeCell ref="BV41:DC41"/>
    <mergeCell ref="A38:AW38"/>
    <mergeCell ref="BA38:BR38"/>
    <mergeCell ref="CQ32:DC32"/>
    <mergeCell ref="BB32:BN32"/>
    <mergeCell ref="BV35:DC35"/>
    <mergeCell ref="BO32:CC32"/>
    <mergeCell ref="CD32:CP32"/>
    <mergeCell ref="BA35:BR35"/>
    <mergeCell ref="B42:AX42"/>
    <mergeCell ref="BA42:BR42"/>
    <mergeCell ref="BV42:DC42"/>
    <mergeCell ref="A39:AW39"/>
    <mergeCell ref="BA39:BR39"/>
    <mergeCell ref="A36:AW36"/>
    <mergeCell ref="B41:AX41"/>
    <mergeCell ref="BA36:BR36"/>
    <mergeCell ref="BV38:DC38"/>
    <mergeCell ref="BV39:DC39"/>
    <mergeCell ref="A7:DC7"/>
    <mergeCell ref="K8:CS8"/>
    <mergeCell ref="K9:CS9"/>
    <mergeCell ref="AC12:DC12"/>
    <mergeCell ref="CI16:DC16"/>
    <mergeCell ref="CI18:DC18"/>
    <mergeCell ref="BV16:CH16"/>
    <mergeCell ref="BV17:CH17"/>
    <mergeCell ref="AQ16:BF16"/>
    <mergeCell ref="A17:AP17"/>
    <mergeCell ref="BV36:DC36"/>
    <mergeCell ref="BN25:CB25"/>
    <mergeCell ref="BB25:BM25"/>
    <mergeCell ref="A35:AW35"/>
    <mergeCell ref="CP25:DC25"/>
    <mergeCell ref="CI19:DC19"/>
    <mergeCell ref="AQ19:BF19"/>
    <mergeCell ref="CQ33:DC33"/>
    <mergeCell ref="A33:O33"/>
    <mergeCell ref="P33:AL33"/>
    <mergeCell ref="CI17:DC17"/>
    <mergeCell ref="A16:AP16"/>
    <mergeCell ref="A18:AP18"/>
    <mergeCell ref="BG16:BU16"/>
    <mergeCell ref="AQ18:BF18"/>
    <mergeCell ref="BG17:BU17"/>
    <mergeCell ref="A32:O32"/>
    <mergeCell ref="BG19:BU19"/>
    <mergeCell ref="BV19:CH19"/>
    <mergeCell ref="AQ17:BF17"/>
    <mergeCell ref="BG18:BU18"/>
    <mergeCell ref="BV18:CH18"/>
    <mergeCell ref="A19:AP19"/>
    <mergeCell ref="A25:O25"/>
    <mergeCell ref="P25:AL25"/>
    <mergeCell ref="CC25:CO25"/>
    <mergeCell ref="A28:O28"/>
    <mergeCell ref="P28:AL28"/>
    <mergeCell ref="AM28:BA28"/>
    <mergeCell ref="BB28:BM28"/>
    <mergeCell ref="BN28:CB28"/>
    <mergeCell ref="CC28:CO28"/>
  </mergeCells>
  <printOptions/>
  <pageMargins left="0.66" right="0.75" top="0.48" bottom="0.63" header="0.5" footer="0.5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99"/>
  <sheetViews>
    <sheetView tabSelected="1" zoomScalePageLayoutView="0" workbookViewId="0" topLeftCell="A79">
      <selection activeCell="B85" sqref="B85"/>
    </sheetView>
  </sheetViews>
  <sheetFormatPr defaultColWidth="9.33203125" defaultRowHeight="11.25"/>
  <cols>
    <col min="1" max="1" width="4" style="0" customWidth="1"/>
    <col min="2" max="2" width="80.5" style="0" customWidth="1"/>
    <col min="3" max="3" width="16.5" style="1" customWidth="1"/>
    <col min="4" max="4" width="17.83203125" style="69" customWidth="1"/>
    <col min="5" max="5" width="18.16015625" style="69" customWidth="1"/>
  </cols>
  <sheetData>
    <row r="1" spans="1:5" ht="15.75">
      <c r="A1" s="30"/>
      <c r="B1" s="31"/>
      <c r="C1" s="31"/>
      <c r="D1" s="84"/>
      <c r="E1" s="90"/>
    </row>
    <row r="2" spans="1:5" ht="12">
      <c r="A2" s="53"/>
      <c r="B2" s="37"/>
      <c r="C2" s="56"/>
      <c r="D2" s="85"/>
      <c r="E2" s="91" t="s">
        <v>194</v>
      </c>
    </row>
    <row r="3" spans="1:5" ht="12">
      <c r="A3" s="53"/>
      <c r="B3" s="37"/>
      <c r="C3" s="56"/>
      <c r="D3" s="85"/>
      <c r="E3" s="91" t="s">
        <v>0</v>
      </c>
    </row>
    <row r="4" spans="1:5" ht="12">
      <c r="A4" s="53"/>
      <c r="B4" s="37"/>
      <c r="C4" s="56"/>
      <c r="D4" s="85"/>
      <c r="E4" s="91" t="s">
        <v>1</v>
      </c>
    </row>
    <row r="5" spans="1:5" ht="12">
      <c r="A5" s="53"/>
      <c r="B5" s="37"/>
      <c r="C5" s="56"/>
      <c r="D5" s="85"/>
      <c r="E5" s="91" t="s">
        <v>2</v>
      </c>
    </row>
    <row r="6" spans="1:5" ht="12">
      <c r="A6" s="53"/>
      <c r="B6" s="37"/>
      <c r="C6" s="56"/>
      <c r="D6" s="85"/>
      <c r="E6" s="91" t="s">
        <v>3</v>
      </c>
    </row>
    <row r="7" spans="1:5" ht="12">
      <c r="A7" s="53"/>
      <c r="B7" s="37"/>
      <c r="C7" s="56"/>
      <c r="D7" s="85"/>
      <c r="E7" s="91" t="s">
        <v>4</v>
      </c>
    </row>
    <row r="8" spans="1:5" ht="30" customHeight="1">
      <c r="A8" s="53"/>
      <c r="B8" s="32" t="s">
        <v>195</v>
      </c>
      <c r="C8" s="33"/>
      <c r="D8" s="86"/>
      <c r="E8" s="86"/>
    </row>
    <row r="9" spans="1:5" ht="13.5" customHeight="1">
      <c r="A9" s="53"/>
      <c r="B9" s="34" t="s">
        <v>360</v>
      </c>
      <c r="C9" s="35"/>
      <c r="D9" s="87"/>
      <c r="E9" s="87"/>
    </row>
    <row r="10" spans="1:5" ht="18.75" customHeight="1">
      <c r="A10" s="30"/>
      <c r="B10" s="34" t="s">
        <v>215</v>
      </c>
      <c r="C10" s="55"/>
      <c r="D10" s="88"/>
      <c r="E10" s="88"/>
    </row>
    <row r="11" spans="1:5" ht="25.5" customHeight="1">
      <c r="A11" s="30"/>
      <c r="B11" s="54" t="s">
        <v>5</v>
      </c>
      <c r="C11" s="55"/>
      <c r="D11" s="88"/>
      <c r="E11" s="88"/>
    </row>
    <row r="12" spans="1:5" ht="32.25" customHeight="1">
      <c r="A12" s="42"/>
      <c r="B12" s="259" t="s">
        <v>218</v>
      </c>
      <c r="C12" s="260"/>
      <c r="D12" s="260"/>
      <c r="E12" s="260"/>
    </row>
    <row r="13" spans="1:5" ht="20.25" customHeight="1">
      <c r="A13" s="42"/>
      <c r="B13" s="259" t="s">
        <v>173</v>
      </c>
      <c r="C13" s="260"/>
      <c r="D13" s="260"/>
      <c r="E13" s="260"/>
    </row>
    <row r="14" spans="1:5" ht="17.25" customHeight="1">
      <c r="A14" s="42"/>
      <c r="B14" s="42"/>
      <c r="C14" s="57"/>
      <c r="D14" s="89"/>
      <c r="E14" s="92" t="s">
        <v>6</v>
      </c>
    </row>
    <row r="15" spans="1:5" ht="37.5" customHeight="1">
      <c r="A15" s="42"/>
      <c r="B15" s="104" t="s">
        <v>196</v>
      </c>
      <c r="C15" s="105" t="s">
        <v>7</v>
      </c>
      <c r="D15" s="115" t="s">
        <v>197</v>
      </c>
      <c r="E15" s="115" t="s">
        <v>198</v>
      </c>
    </row>
    <row r="16" spans="1:5" ht="15" customHeight="1">
      <c r="A16" s="58"/>
      <c r="B16" s="104" t="s">
        <v>175</v>
      </c>
      <c r="C16" s="104" t="s">
        <v>176</v>
      </c>
      <c r="D16" s="116" t="s">
        <v>177</v>
      </c>
      <c r="E16" s="116" t="s">
        <v>186</v>
      </c>
    </row>
    <row r="17" spans="1:7" ht="19.5" customHeight="1">
      <c r="A17" s="30"/>
      <c r="B17" s="123" t="s">
        <v>255</v>
      </c>
      <c r="C17" s="124"/>
      <c r="D17" s="179"/>
      <c r="E17" s="179"/>
      <c r="G17" s="69"/>
    </row>
    <row r="18" spans="1:5" ht="15" customHeight="1">
      <c r="A18" s="30"/>
      <c r="B18" s="125" t="s">
        <v>89</v>
      </c>
      <c r="C18" s="126">
        <v>10</v>
      </c>
      <c r="D18" s="180">
        <v>136.28</v>
      </c>
      <c r="E18" s="180">
        <v>108.75</v>
      </c>
    </row>
    <row r="19" spans="1:5" ht="12" customHeight="1">
      <c r="A19" s="30"/>
      <c r="B19" s="127" t="s">
        <v>8</v>
      </c>
      <c r="C19" s="128"/>
      <c r="D19" s="181"/>
      <c r="E19" s="127"/>
    </row>
    <row r="20" spans="1:5" ht="13.5" customHeight="1">
      <c r="A20" s="30"/>
      <c r="B20" s="129" t="s">
        <v>9</v>
      </c>
      <c r="C20" s="130">
        <v>11</v>
      </c>
      <c r="D20" s="182">
        <v>136.28</v>
      </c>
      <c r="E20" s="182">
        <v>108.75</v>
      </c>
    </row>
    <row r="21" spans="1:5" ht="15.75" customHeight="1">
      <c r="A21" s="30"/>
      <c r="B21" s="129" t="s">
        <v>10</v>
      </c>
      <c r="C21" s="130">
        <v>12</v>
      </c>
      <c r="D21" s="183" t="s">
        <v>11</v>
      </c>
      <c r="E21" s="183" t="s">
        <v>11</v>
      </c>
    </row>
    <row r="22" spans="1:5" ht="14.25" customHeight="1">
      <c r="A22" s="30"/>
      <c r="B22" s="125" t="s">
        <v>12</v>
      </c>
      <c r="C22" s="126">
        <v>20</v>
      </c>
      <c r="D22" s="184" t="s">
        <v>11</v>
      </c>
      <c r="E22" s="184" t="s">
        <v>11</v>
      </c>
    </row>
    <row r="23" spans="1:5" ht="14.25" customHeight="1">
      <c r="A23" s="30"/>
      <c r="B23" s="127" t="s">
        <v>8</v>
      </c>
      <c r="C23" s="128"/>
      <c r="D23" s="181"/>
      <c r="E23" s="127"/>
    </row>
    <row r="24" spans="1:5" ht="17.25" customHeight="1">
      <c r="A24" s="30"/>
      <c r="B24" s="129" t="s">
        <v>9</v>
      </c>
      <c r="C24" s="130">
        <v>21</v>
      </c>
      <c r="D24" s="183" t="s">
        <v>11</v>
      </c>
      <c r="E24" s="183" t="s">
        <v>11</v>
      </c>
    </row>
    <row r="25" spans="1:5" ht="18.75" customHeight="1">
      <c r="A25" s="30"/>
      <c r="B25" s="129" t="s">
        <v>10</v>
      </c>
      <c r="C25" s="130">
        <v>22</v>
      </c>
      <c r="D25" s="184" t="s">
        <v>11</v>
      </c>
      <c r="E25" s="184" t="s">
        <v>11</v>
      </c>
    </row>
    <row r="26" spans="1:5" ht="15" customHeight="1">
      <c r="A26" s="30"/>
      <c r="B26" s="131" t="s">
        <v>199</v>
      </c>
      <c r="C26" s="126">
        <v>30</v>
      </c>
      <c r="D26" s="184" t="s">
        <v>11</v>
      </c>
      <c r="E26" s="184" t="s">
        <v>343</v>
      </c>
    </row>
    <row r="27" spans="1:5" ht="16.5" customHeight="1">
      <c r="A27" s="30"/>
      <c r="B27" s="132" t="s">
        <v>8</v>
      </c>
      <c r="C27" s="128"/>
      <c r="D27" s="127"/>
      <c r="E27" s="127"/>
    </row>
    <row r="28" spans="1:5" ht="18" customHeight="1">
      <c r="A28" s="30"/>
      <c r="B28" s="129" t="s">
        <v>200</v>
      </c>
      <c r="C28" s="130">
        <v>31</v>
      </c>
      <c r="D28" s="183" t="s">
        <v>11</v>
      </c>
      <c r="E28" s="183" t="s">
        <v>344</v>
      </c>
    </row>
    <row r="29" spans="1:5" ht="18" customHeight="1">
      <c r="A29" s="30"/>
      <c r="B29" s="133" t="s">
        <v>253</v>
      </c>
      <c r="C29" s="134"/>
      <c r="D29" s="183" t="s">
        <v>11</v>
      </c>
      <c r="E29" s="183" t="s">
        <v>345</v>
      </c>
    </row>
    <row r="30" spans="1:5" ht="24" customHeight="1">
      <c r="A30" s="30"/>
      <c r="B30" s="133" t="s">
        <v>290</v>
      </c>
      <c r="C30" s="134"/>
      <c r="D30" s="183" t="s">
        <v>11</v>
      </c>
      <c r="E30" s="183" t="s">
        <v>346</v>
      </c>
    </row>
    <row r="31" spans="1:5" ht="24.75" customHeight="1">
      <c r="A31" s="30"/>
      <c r="B31" s="133" t="s">
        <v>308</v>
      </c>
      <c r="C31" s="134"/>
      <c r="D31" s="183" t="s">
        <v>11</v>
      </c>
      <c r="E31" s="183" t="s">
        <v>347</v>
      </c>
    </row>
    <row r="32" spans="1:5" ht="29.25" customHeight="1">
      <c r="A32" s="30"/>
      <c r="B32" s="133" t="s">
        <v>287</v>
      </c>
      <c r="C32" s="134"/>
      <c r="D32" s="183" t="s">
        <v>11</v>
      </c>
      <c r="E32" s="183" t="s">
        <v>348</v>
      </c>
    </row>
    <row r="33" spans="1:5" ht="29.25" customHeight="1">
      <c r="A33" s="30"/>
      <c r="B33" s="133" t="s">
        <v>283</v>
      </c>
      <c r="C33" s="134"/>
      <c r="D33" s="183" t="s">
        <v>11</v>
      </c>
      <c r="E33" s="183" t="s">
        <v>349</v>
      </c>
    </row>
    <row r="34" spans="1:5" ht="26.25" customHeight="1">
      <c r="A34" s="30"/>
      <c r="B34" s="133" t="s">
        <v>254</v>
      </c>
      <c r="C34" s="134"/>
      <c r="D34" s="183" t="s">
        <v>11</v>
      </c>
      <c r="E34" s="183" t="s">
        <v>350</v>
      </c>
    </row>
    <row r="35" spans="1:5" ht="24" customHeight="1">
      <c r="A35" s="30"/>
      <c r="B35" s="133" t="s">
        <v>291</v>
      </c>
      <c r="C35" s="134"/>
      <c r="D35" s="183" t="s">
        <v>11</v>
      </c>
      <c r="E35" s="183" t="s">
        <v>351</v>
      </c>
    </row>
    <row r="36" spans="1:5" ht="21.75" customHeight="1">
      <c r="A36" s="30"/>
      <c r="B36" s="133" t="s">
        <v>250</v>
      </c>
      <c r="C36" s="134"/>
      <c r="D36" s="183" t="s">
        <v>11</v>
      </c>
      <c r="E36" s="183" t="s">
        <v>352</v>
      </c>
    </row>
    <row r="37" spans="1:5" ht="39" customHeight="1">
      <c r="A37" s="30"/>
      <c r="B37" s="129" t="s">
        <v>201</v>
      </c>
      <c r="C37" s="130">
        <v>32</v>
      </c>
      <c r="D37" s="183" t="s">
        <v>11</v>
      </c>
      <c r="E37" s="183" t="s">
        <v>353</v>
      </c>
    </row>
    <row r="38" spans="1:5" ht="23.25" customHeight="1">
      <c r="A38" s="30"/>
      <c r="B38" s="135" t="s">
        <v>202</v>
      </c>
      <c r="C38" s="134"/>
      <c r="D38" s="183" t="s">
        <v>11</v>
      </c>
      <c r="E38" s="183" t="s">
        <v>353</v>
      </c>
    </row>
    <row r="39" spans="1:5" ht="24" customHeight="1">
      <c r="A39" s="30"/>
      <c r="B39" s="133" t="s">
        <v>252</v>
      </c>
      <c r="C39" s="134"/>
      <c r="D39" s="183" t="s">
        <v>11</v>
      </c>
      <c r="E39" s="183" t="s">
        <v>354</v>
      </c>
    </row>
    <row r="40" spans="1:5" ht="21.75" customHeight="1">
      <c r="A40" s="30"/>
      <c r="B40" s="133" t="s">
        <v>289</v>
      </c>
      <c r="C40" s="134"/>
      <c r="D40" s="183" t="s">
        <v>11</v>
      </c>
      <c r="E40" s="183" t="s">
        <v>355</v>
      </c>
    </row>
    <row r="41" spans="1:5" ht="20.25" customHeight="1">
      <c r="A41" s="30"/>
      <c r="B41" s="131" t="s">
        <v>13</v>
      </c>
      <c r="C41" s="126">
        <v>40</v>
      </c>
      <c r="D41" s="184" t="s">
        <v>292</v>
      </c>
      <c r="E41" s="184" t="s">
        <v>311</v>
      </c>
    </row>
    <row r="42" spans="1:5" ht="27.75" customHeight="1">
      <c r="A42" s="30"/>
      <c r="B42" s="132" t="s">
        <v>8</v>
      </c>
      <c r="C42" s="128"/>
      <c r="D42" s="127"/>
      <c r="E42" s="127"/>
    </row>
    <row r="43" spans="1:5" ht="24.75" customHeight="1">
      <c r="A43" s="30"/>
      <c r="B43" s="129" t="s">
        <v>200</v>
      </c>
      <c r="C43" s="130">
        <v>41</v>
      </c>
      <c r="D43" s="183" t="s">
        <v>293</v>
      </c>
      <c r="E43" s="183" t="s">
        <v>11</v>
      </c>
    </row>
    <row r="44" spans="1:5" ht="31.5" customHeight="1">
      <c r="A44" s="30"/>
      <c r="B44" s="133" t="s">
        <v>249</v>
      </c>
      <c r="C44" s="134"/>
      <c r="D44" s="183" t="s">
        <v>297</v>
      </c>
      <c r="E44" s="183" t="s">
        <v>11</v>
      </c>
    </row>
    <row r="45" spans="1:5" ht="24.75" customHeight="1">
      <c r="A45" s="30"/>
      <c r="B45" s="133" t="s">
        <v>287</v>
      </c>
      <c r="C45" s="134"/>
      <c r="D45" s="183" t="s">
        <v>294</v>
      </c>
      <c r="E45" s="183" t="s">
        <v>11</v>
      </c>
    </row>
    <row r="46" spans="1:5" ht="24.75" customHeight="1">
      <c r="A46" s="30"/>
      <c r="B46" s="133" t="s">
        <v>250</v>
      </c>
      <c r="C46" s="134"/>
      <c r="D46" s="183" t="s">
        <v>295</v>
      </c>
      <c r="E46" s="183" t="s">
        <v>11</v>
      </c>
    </row>
    <row r="47" spans="1:5" ht="29.25" customHeight="1">
      <c r="A47" s="30"/>
      <c r="B47" s="133" t="s">
        <v>283</v>
      </c>
      <c r="C47" s="134"/>
      <c r="D47" s="183" t="s">
        <v>296</v>
      </c>
      <c r="E47" s="183" t="s">
        <v>11</v>
      </c>
    </row>
    <row r="48" spans="1:5" ht="29.25" customHeight="1">
      <c r="A48" s="30"/>
      <c r="B48" s="129" t="s">
        <v>201</v>
      </c>
      <c r="C48" s="130">
        <v>42</v>
      </c>
      <c r="D48" s="183" t="s">
        <v>298</v>
      </c>
      <c r="E48" s="183" t="s">
        <v>311</v>
      </c>
    </row>
    <row r="49" spans="1:5" ht="24" customHeight="1">
      <c r="A49" s="30"/>
      <c r="B49" s="135" t="s">
        <v>202</v>
      </c>
      <c r="C49" s="134"/>
      <c r="D49" s="183" t="s">
        <v>298</v>
      </c>
      <c r="E49" s="183" t="s">
        <v>311</v>
      </c>
    </row>
    <row r="50" spans="1:5" ht="24" customHeight="1">
      <c r="A50" s="30"/>
      <c r="B50" s="133" t="s">
        <v>252</v>
      </c>
      <c r="C50" s="134"/>
      <c r="D50" s="183" t="s">
        <v>299</v>
      </c>
      <c r="E50" s="183" t="s">
        <v>11</v>
      </c>
    </row>
    <row r="51" spans="1:5" ht="24.75" customHeight="1">
      <c r="A51" s="30"/>
      <c r="B51" s="133" t="s">
        <v>251</v>
      </c>
      <c r="C51" s="134"/>
      <c r="D51" s="183" t="s">
        <v>300</v>
      </c>
      <c r="E51" s="183" t="s">
        <v>11</v>
      </c>
    </row>
    <row r="52" spans="1:5" ht="19.5" customHeight="1">
      <c r="A52" s="30"/>
      <c r="B52" s="129" t="s">
        <v>203</v>
      </c>
      <c r="C52" s="130">
        <v>43</v>
      </c>
      <c r="D52" s="183" t="s">
        <v>11</v>
      </c>
      <c r="E52" s="183" t="s">
        <v>11</v>
      </c>
    </row>
    <row r="53" spans="1:5" ht="21.75" customHeight="1">
      <c r="A53" s="30"/>
      <c r="B53" s="129" t="s">
        <v>204</v>
      </c>
      <c r="C53" s="130">
        <v>44</v>
      </c>
      <c r="D53" s="184" t="s">
        <v>11</v>
      </c>
      <c r="E53" s="184" t="s">
        <v>11</v>
      </c>
    </row>
    <row r="54" spans="1:5" ht="22.5" customHeight="1">
      <c r="A54" s="30"/>
      <c r="B54" s="131" t="s">
        <v>14</v>
      </c>
      <c r="C54" s="126">
        <v>50</v>
      </c>
      <c r="D54" s="184" t="s">
        <v>301</v>
      </c>
      <c r="E54" s="184" t="s">
        <v>356</v>
      </c>
    </row>
    <row r="55" spans="1:5" ht="20.25" customHeight="1">
      <c r="A55" s="30"/>
      <c r="B55" s="132" t="s">
        <v>8</v>
      </c>
      <c r="C55" s="128"/>
      <c r="D55" s="127"/>
      <c r="E55" s="127"/>
    </row>
    <row r="56" spans="1:5" ht="19.5" customHeight="1">
      <c r="A56" s="30"/>
      <c r="B56" s="136" t="s">
        <v>15</v>
      </c>
      <c r="C56" s="130">
        <v>51</v>
      </c>
      <c r="D56" s="183" t="s">
        <v>302</v>
      </c>
      <c r="E56" s="183" t="s">
        <v>357</v>
      </c>
    </row>
    <row r="57" spans="1:5" ht="16.5" customHeight="1">
      <c r="A57" s="30"/>
      <c r="B57" s="133" t="s">
        <v>303</v>
      </c>
      <c r="C57" s="134"/>
      <c r="D57" s="183" t="s">
        <v>302</v>
      </c>
      <c r="E57" s="183" t="s">
        <v>357</v>
      </c>
    </row>
    <row r="58" spans="1:5" ht="26.25" customHeight="1">
      <c r="A58" s="30"/>
      <c r="B58" s="136" t="s">
        <v>16</v>
      </c>
      <c r="C58" s="130">
        <v>52</v>
      </c>
      <c r="D58" s="183" t="s">
        <v>11</v>
      </c>
      <c r="E58" s="183" t="s">
        <v>11</v>
      </c>
    </row>
    <row r="59" spans="1:5" ht="26.25" customHeight="1">
      <c r="A59" s="30"/>
      <c r="B59" s="136" t="s">
        <v>17</v>
      </c>
      <c r="C59" s="130">
        <v>53</v>
      </c>
      <c r="D59" s="182">
        <v>223.29</v>
      </c>
      <c r="E59" s="182">
        <v>102.08</v>
      </c>
    </row>
    <row r="60" spans="1:5" ht="26.25" customHeight="1">
      <c r="A60" s="30"/>
      <c r="B60" s="136" t="s">
        <v>18</v>
      </c>
      <c r="C60" s="130">
        <v>54</v>
      </c>
      <c r="D60" s="183" t="s">
        <v>11</v>
      </c>
      <c r="E60" s="183" t="s">
        <v>11</v>
      </c>
    </row>
    <row r="61" spans="1:5" ht="23.25" customHeight="1">
      <c r="A61" s="30"/>
      <c r="B61" s="123" t="s">
        <v>19</v>
      </c>
      <c r="C61" s="130">
        <v>60</v>
      </c>
      <c r="D61" s="184" t="s">
        <v>11</v>
      </c>
      <c r="E61" s="184" t="s">
        <v>11</v>
      </c>
    </row>
    <row r="62" spans="1:5" ht="23.25" customHeight="1">
      <c r="A62" s="30"/>
      <c r="B62" s="131" t="s">
        <v>20</v>
      </c>
      <c r="C62" s="126">
        <v>70</v>
      </c>
      <c r="D62" s="184" t="s">
        <v>11</v>
      </c>
      <c r="E62" s="184" t="s">
        <v>11</v>
      </c>
    </row>
    <row r="63" spans="1:5" ht="23.25" customHeight="1">
      <c r="A63" s="30"/>
      <c r="B63" s="132" t="s">
        <v>8</v>
      </c>
      <c r="C63" s="128"/>
      <c r="D63" s="127"/>
      <c r="E63" s="127"/>
    </row>
    <row r="64" spans="1:5" ht="23.25" customHeight="1">
      <c r="A64" s="30"/>
      <c r="B64" s="123" t="s">
        <v>21</v>
      </c>
      <c r="C64" s="130">
        <v>71</v>
      </c>
      <c r="D64" s="184" t="s">
        <v>11</v>
      </c>
      <c r="E64" s="184" t="s">
        <v>11</v>
      </c>
    </row>
    <row r="65" spans="1:5" ht="22.5" customHeight="1">
      <c r="A65" s="30"/>
      <c r="B65" s="123" t="s">
        <v>22</v>
      </c>
      <c r="C65" s="130">
        <v>72</v>
      </c>
      <c r="D65" s="184" t="s">
        <v>11</v>
      </c>
      <c r="E65" s="184" t="s">
        <v>11</v>
      </c>
    </row>
    <row r="66" spans="1:5" ht="27.75" customHeight="1">
      <c r="A66" s="30"/>
      <c r="B66" s="123" t="s">
        <v>23</v>
      </c>
      <c r="C66" s="130">
        <v>73</v>
      </c>
      <c r="D66" s="184" t="s">
        <v>11</v>
      </c>
      <c r="E66" s="184" t="s">
        <v>11</v>
      </c>
    </row>
    <row r="67" spans="1:5" ht="20.25" customHeight="1">
      <c r="A67" s="30"/>
      <c r="B67" s="123" t="s">
        <v>24</v>
      </c>
      <c r="C67" s="130">
        <v>74</v>
      </c>
      <c r="D67" s="184" t="s">
        <v>11</v>
      </c>
      <c r="E67" s="184" t="s">
        <v>11</v>
      </c>
    </row>
    <row r="68" spans="1:5" ht="24" customHeight="1">
      <c r="A68" s="30"/>
      <c r="B68" s="123" t="s">
        <v>25</v>
      </c>
      <c r="C68" s="130">
        <v>80</v>
      </c>
      <c r="D68" s="183" t="s">
        <v>11</v>
      </c>
      <c r="E68" s="183" t="s">
        <v>11</v>
      </c>
    </row>
    <row r="69" spans="1:5" ht="21.75" customHeight="1">
      <c r="A69" s="30"/>
      <c r="B69" s="131" t="s">
        <v>205</v>
      </c>
      <c r="C69" s="126">
        <v>90</v>
      </c>
      <c r="D69" s="184" t="s">
        <v>11</v>
      </c>
      <c r="E69" s="184" t="s">
        <v>11</v>
      </c>
    </row>
    <row r="70" spans="1:5" ht="25.5" customHeight="1">
      <c r="A70" s="30"/>
      <c r="B70" s="132" t="s">
        <v>8</v>
      </c>
      <c r="C70" s="128"/>
      <c r="D70" s="127"/>
      <c r="E70" s="127"/>
    </row>
    <row r="71" spans="1:5" ht="23.25" customHeight="1">
      <c r="A71" s="30"/>
      <c r="B71" s="123" t="s">
        <v>207</v>
      </c>
      <c r="C71" s="130">
        <v>91</v>
      </c>
      <c r="D71" s="184" t="s">
        <v>11</v>
      </c>
      <c r="E71" s="184" t="s">
        <v>11</v>
      </c>
    </row>
    <row r="72" spans="1:5" ht="24.75" customHeight="1">
      <c r="A72" s="30"/>
      <c r="B72" s="123" t="s">
        <v>208</v>
      </c>
      <c r="C72" s="130">
        <v>92</v>
      </c>
      <c r="D72" s="184" t="s">
        <v>11</v>
      </c>
      <c r="E72" s="184" t="s">
        <v>11</v>
      </c>
    </row>
    <row r="73" spans="1:5" ht="25.5" customHeight="1">
      <c r="A73" s="30"/>
      <c r="B73" s="123" t="s">
        <v>209</v>
      </c>
      <c r="C73" s="130">
        <v>93</v>
      </c>
      <c r="D73" s="184" t="s">
        <v>11</v>
      </c>
      <c r="E73" s="184" t="s">
        <v>11</v>
      </c>
    </row>
    <row r="74" spans="1:5" ht="22.5" customHeight="1">
      <c r="A74" s="30"/>
      <c r="B74" s="123" t="s">
        <v>210</v>
      </c>
      <c r="C74" s="130">
        <v>94</v>
      </c>
      <c r="D74" s="184" t="s">
        <v>11</v>
      </c>
      <c r="E74" s="184" t="s">
        <v>11</v>
      </c>
    </row>
    <row r="75" spans="1:5" ht="33" customHeight="1">
      <c r="A75" s="30"/>
      <c r="B75" s="136" t="s">
        <v>211</v>
      </c>
      <c r="C75" s="130">
        <v>95</v>
      </c>
      <c r="D75" s="184" t="s">
        <v>11</v>
      </c>
      <c r="E75" s="184" t="s">
        <v>11</v>
      </c>
    </row>
    <row r="76" spans="1:5" ht="21" customHeight="1">
      <c r="A76" s="30"/>
      <c r="B76" s="137" t="s">
        <v>212</v>
      </c>
      <c r="C76" s="138">
        <v>100</v>
      </c>
      <c r="D76" s="185" t="s">
        <v>304</v>
      </c>
      <c r="E76" s="185" t="s">
        <v>358</v>
      </c>
    </row>
    <row r="77" spans="2:5" ht="18" customHeight="1">
      <c r="B77" s="123" t="s">
        <v>244</v>
      </c>
      <c r="C77" s="134"/>
      <c r="D77" s="129"/>
      <c r="E77" s="129"/>
    </row>
    <row r="78" spans="2:5" ht="55.5" customHeight="1">
      <c r="B78" s="123" t="s">
        <v>26</v>
      </c>
      <c r="C78" s="138">
        <v>110</v>
      </c>
      <c r="D78" s="180">
        <v>117.8</v>
      </c>
      <c r="E78" s="180">
        <v>85.56</v>
      </c>
    </row>
    <row r="79" spans="2:5" ht="11.25">
      <c r="B79" s="123" t="s">
        <v>245</v>
      </c>
      <c r="C79" s="138">
        <v>120</v>
      </c>
      <c r="D79" s="180">
        <v>154.18</v>
      </c>
      <c r="E79" s="180">
        <v>35.53</v>
      </c>
    </row>
    <row r="80" spans="2:5" ht="16.5" customHeight="1">
      <c r="B80" s="123" t="s">
        <v>246</v>
      </c>
      <c r="C80" s="138">
        <v>130</v>
      </c>
      <c r="D80" s="184" t="s">
        <v>305</v>
      </c>
      <c r="E80" s="184" t="s">
        <v>359</v>
      </c>
    </row>
    <row r="81" spans="2:5" ht="26.25" customHeight="1">
      <c r="B81" s="137" t="s">
        <v>247</v>
      </c>
      <c r="C81" s="138">
        <v>140</v>
      </c>
      <c r="D81" s="186" t="s">
        <v>304</v>
      </c>
      <c r="E81" s="186" t="s">
        <v>358</v>
      </c>
    </row>
    <row r="82" spans="2:5" ht="57" customHeight="1">
      <c r="B82" s="79"/>
      <c r="C82" s="80"/>
      <c r="D82" s="114"/>
      <c r="E82" s="106"/>
    </row>
    <row r="83" spans="2:5" ht="12">
      <c r="B83" s="79" t="s">
        <v>27</v>
      </c>
      <c r="C83" s="80" t="s">
        <v>363</v>
      </c>
      <c r="D83" s="81"/>
      <c r="E83"/>
    </row>
    <row r="84" spans="2:5" ht="12">
      <c r="B84" s="81"/>
      <c r="C84" s="82"/>
      <c r="D84" s="81"/>
      <c r="E84"/>
    </row>
    <row r="85" spans="2:5" ht="12">
      <c r="B85" s="81"/>
      <c r="C85" s="82"/>
      <c r="D85" s="81"/>
      <c r="E85"/>
    </row>
    <row r="86" spans="2:5" ht="12">
      <c r="B86" s="81"/>
      <c r="C86" s="82"/>
      <c r="D86" s="81"/>
      <c r="E86"/>
    </row>
    <row r="87" spans="2:5" ht="12">
      <c r="B87" s="79" t="s">
        <v>174</v>
      </c>
      <c r="C87" s="80" t="s">
        <v>243</v>
      </c>
      <c r="D87" s="81"/>
      <c r="E87"/>
    </row>
    <row r="88" spans="2:5" ht="12">
      <c r="B88" s="81"/>
      <c r="C88" s="82"/>
      <c r="D88" s="81"/>
      <c r="E88"/>
    </row>
    <row r="89" spans="2:5" ht="12">
      <c r="B89" s="81"/>
      <c r="C89" s="82"/>
      <c r="D89" s="81"/>
      <c r="E89"/>
    </row>
    <row r="90" spans="2:5" ht="12">
      <c r="B90" s="81"/>
      <c r="C90" s="82"/>
      <c r="D90" s="81"/>
      <c r="E90"/>
    </row>
    <row r="91" spans="2:5" ht="12">
      <c r="B91" s="79" t="s">
        <v>224</v>
      </c>
      <c r="C91" s="80" t="s">
        <v>225</v>
      </c>
      <c r="D91" s="81"/>
      <c r="E91"/>
    </row>
    <row r="92" spans="2:5" ht="11.25">
      <c r="B92" s="113"/>
      <c r="C92" s="113"/>
      <c r="D92" s="117"/>
      <c r="E92" s="117"/>
    </row>
    <row r="93" spans="2:5" ht="11.25">
      <c r="B93" s="113"/>
      <c r="C93" s="113"/>
      <c r="D93" s="117"/>
      <c r="E93" s="117"/>
    </row>
    <row r="94" spans="2:5" ht="11.25">
      <c r="B94" s="113"/>
      <c r="C94" s="113"/>
      <c r="D94" s="117"/>
      <c r="E94" s="117"/>
    </row>
    <row r="95" spans="2:5" ht="11.25">
      <c r="B95" s="113"/>
      <c r="C95" s="113"/>
      <c r="D95" s="117"/>
      <c r="E95" s="117"/>
    </row>
    <row r="96" spans="2:5" ht="11.25">
      <c r="B96" s="113"/>
      <c r="C96" s="113"/>
      <c r="D96" s="117"/>
      <c r="E96" s="117"/>
    </row>
    <row r="97" spans="2:5" ht="11.25">
      <c r="B97" s="113"/>
      <c r="C97" s="113"/>
      <c r="D97" s="117"/>
      <c r="E97" s="117"/>
    </row>
    <row r="98" spans="2:5" ht="11.25">
      <c r="B98" s="113"/>
      <c r="C98" s="113"/>
      <c r="D98" s="117"/>
      <c r="E98" s="117"/>
    </row>
    <row r="99" spans="2:5" ht="11.25">
      <c r="B99" s="113"/>
      <c r="C99" s="113"/>
      <c r="D99" s="117"/>
      <c r="E99" s="117"/>
    </row>
  </sheetData>
  <sheetProtection/>
  <mergeCells count="2">
    <mergeCell ref="B12:E12"/>
    <mergeCell ref="B13:E13"/>
  </mergeCells>
  <printOptions/>
  <pageMargins left="0.59" right="0.47" top="0.48" bottom="0.42" header="0.5" footer="0.4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2015-04-13T07:57:38Z</cp:lastPrinted>
  <dcterms:created xsi:type="dcterms:W3CDTF">2008-07-10T07:01:31Z</dcterms:created>
  <dcterms:modified xsi:type="dcterms:W3CDTF">2015-04-14T11:42:44Z</dcterms:modified>
  <cp:category/>
  <cp:version/>
  <cp:contentType/>
  <cp:contentStatus/>
  <cp:revision>1</cp:revision>
</cp:coreProperties>
</file>